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20" windowWidth="10380" windowHeight="8100" tabRatio="881" activeTab="4"/>
  </bookViews>
  <sheets>
    <sheet name="男子結果" sheetId="1" r:id="rId1"/>
    <sheet name="男子組合せ" sheetId="2" r:id="rId2"/>
    <sheet name="女子結果" sheetId="3" r:id="rId3"/>
    <sheet name="女子組合せ" sheetId="4" r:id="rId4"/>
    <sheet name="全体組合せ" sheetId="5" r:id="rId5"/>
    <sheet name="男子1～4位ゴールアベレージ " sheetId="6" r:id="rId6"/>
    <sheet name="男子5～8位ゴールアベレージ" sheetId="7" r:id="rId7"/>
    <sheet name="女子1～4位ゴールアベレージ " sheetId="8" r:id="rId8"/>
    <sheet name="女子5～8位ゴールアベレージ" sheetId="9" r:id="rId9"/>
    <sheet name="1～8位ゴールアベレージ" sheetId="10" r:id="rId10"/>
    <sheet name="閉会式" sheetId="11" r:id="rId11"/>
  </sheets>
  <definedNames/>
  <calcPr fullCalcOnLoad="1"/>
</workbook>
</file>

<file path=xl/sharedStrings.xml><?xml version="1.0" encoding="utf-8"?>
<sst xmlns="http://schemas.openxmlformats.org/spreadsheetml/2006/main" count="1771" uniqueCount="406">
  <si>
    <t>男子組み合わせ</t>
  </si>
  <si>
    <t>女子組み合わせ</t>
  </si>
  <si>
    <t>試合時間</t>
  </si>
  <si>
    <t>広島大学</t>
  </si>
  <si>
    <t>島根大学</t>
  </si>
  <si>
    <t>鳥取大学</t>
  </si>
  <si>
    <t>広島修道大学</t>
  </si>
  <si>
    <t>広島国際学院大学</t>
  </si>
  <si>
    <t>広島経済大学</t>
  </si>
  <si>
    <t>倉敷芸術科学大学</t>
  </si>
  <si>
    <t>川崎医療福祉大学</t>
  </si>
  <si>
    <t>岡山大学</t>
  </si>
  <si>
    <t>-</t>
  </si>
  <si>
    <t xml:space="preserve">   （</t>
  </si>
  <si>
    <t xml:space="preserve">   （</t>
  </si>
  <si>
    <t xml:space="preserve"> ）</t>
  </si>
  <si>
    <t xml:space="preserve"> ）</t>
  </si>
  <si>
    <t>優   勝</t>
  </si>
  <si>
    <t>準優勝</t>
  </si>
  <si>
    <t>３   位</t>
  </si>
  <si>
    <t>４   位</t>
  </si>
  <si>
    <t>敢闘賞</t>
  </si>
  <si>
    <t>得点王</t>
  </si>
  <si>
    <t>≪男子結果≫</t>
  </si>
  <si>
    <t>（</t>
  </si>
  <si>
    <t>（</t>
  </si>
  <si>
    <t>）</t>
  </si>
  <si>
    <t>）</t>
  </si>
  <si>
    <t>-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</si>
  <si>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</si>
  <si>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</si>
  <si>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</si>
  <si>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</si>
  <si>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</si>
  <si>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</si>
  <si>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</si>
  <si>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</si>
  <si>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</si>
  <si>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</si>
  <si>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</si>
  <si>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</si>
  <si>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</si>
  <si>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</si>
  <si>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</si>
  <si>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</si>
  <si>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５   位</t>
  </si>
  <si>
    <t>７   位</t>
  </si>
  <si>
    <t>最優秀選手賞</t>
  </si>
  <si>
    <t>B1</t>
  </si>
  <si>
    <t>A1</t>
  </si>
  <si>
    <t>男子</t>
  </si>
  <si>
    <t>女子</t>
  </si>
  <si>
    <t>下関市立大学</t>
  </si>
  <si>
    <t>吉備国際大学</t>
  </si>
  <si>
    <t>山口大学</t>
  </si>
  <si>
    <t>広島工業大学</t>
  </si>
  <si>
    <t>勝ち点</t>
  </si>
  <si>
    <t>順位</t>
  </si>
  <si>
    <t>A</t>
  </si>
  <si>
    <t>B</t>
  </si>
  <si>
    <t>C</t>
  </si>
  <si>
    <t>D</t>
  </si>
  <si>
    <t>3つ巴、4つ巴のときのGOAL AVERAGE</t>
  </si>
  <si>
    <t>ABC</t>
  </si>
  <si>
    <t>ABD</t>
  </si>
  <si>
    <t>ACD</t>
  </si>
  <si>
    <t>BCD</t>
  </si>
  <si>
    <t>ABCD</t>
  </si>
  <si>
    <t>６   位</t>
  </si>
  <si>
    <t>８   位</t>
  </si>
  <si>
    <t>A6</t>
  </si>
  <si>
    <t>B6</t>
  </si>
  <si>
    <t>A2</t>
  </si>
  <si>
    <t>B2</t>
  </si>
  <si>
    <t>A3</t>
  </si>
  <si>
    <t>A4</t>
  </si>
  <si>
    <t>C1</t>
  </si>
  <si>
    <t>A5</t>
  </si>
  <si>
    <t>環太平洋大学</t>
  </si>
  <si>
    <t>D2</t>
  </si>
  <si>
    <t>D1</t>
  </si>
  <si>
    <t>B5</t>
  </si>
  <si>
    <t>D6</t>
  </si>
  <si>
    <t>B4</t>
  </si>
  <si>
    <t>B3</t>
  </si>
  <si>
    <t>D3</t>
  </si>
  <si>
    <t>D4</t>
  </si>
  <si>
    <t>D5</t>
  </si>
  <si>
    <t>名前</t>
  </si>
  <si>
    <t>大学</t>
  </si>
  <si>
    <t>勝点</t>
  </si>
  <si>
    <t>1～4位リーグ勝敗表</t>
  </si>
  <si>
    <t>5～8位リーグ勝敗表</t>
  </si>
  <si>
    <t>aⅡ</t>
  </si>
  <si>
    <t>bⅡ</t>
  </si>
  <si>
    <t>cⅡ</t>
  </si>
  <si>
    <t>dⅡ</t>
  </si>
  <si>
    <t>a</t>
  </si>
  <si>
    <t>c</t>
  </si>
  <si>
    <t>d</t>
  </si>
  <si>
    <t>C3</t>
  </si>
  <si>
    <t>C2</t>
  </si>
  <si>
    <t>C4</t>
  </si>
  <si>
    <t>C5</t>
  </si>
  <si>
    <t>C6</t>
  </si>
  <si>
    <t>リーグ組み合わせ</t>
  </si>
  <si>
    <t>b</t>
  </si>
  <si>
    <t>abc</t>
  </si>
  <si>
    <t>abd</t>
  </si>
  <si>
    <t>acd</t>
  </si>
  <si>
    <t>bcd</t>
  </si>
  <si>
    <t>abcd</t>
  </si>
  <si>
    <t>d</t>
  </si>
  <si>
    <t>5～8位決定リーグ</t>
  </si>
  <si>
    <t>1～4位決定リーグ</t>
  </si>
  <si>
    <t>番号</t>
  </si>
  <si>
    <t>≪女子結果≫</t>
  </si>
  <si>
    <t>eⅡ</t>
  </si>
  <si>
    <t>fⅡ</t>
  </si>
  <si>
    <t>gⅡ</t>
  </si>
  <si>
    <t>hⅡ</t>
  </si>
  <si>
    <t>E</t>
  </si>
  <si>
    <t>F</t>
  </si>
  <si>
    <t>G</t>
  </si>
  <si>
    <t>H</t>
  </si>
  <si>
    <t>h</t>
  </si>
  <si>
    <t>F</t>
  </si>
  <si>
    <t>H</t>
  </si>
  <si>
    <t>徳山大学</t>
  </si>
  <si>
    <t>**</t>
  </si>
  <si>
    <t>岡山大学</t>
  </si>
  <si>
    <t>倉敷芸術科学大学</t>
  </si>
  <si>
    <t>30日</t>
  </si>
  <si>
    <t>C2-D2</t>
  </si>
  <si>
    <t>広島大学</t>
  </si>
  <si>
    <t>A2-B2</t>
  </si>
  <si>
    <t>広島修道大学</t>
  </si>
  <si>
    <t>環太平洋大学</t>
  </si>
  <si>
    <t>C1-D1</t>
  </si>
  <si>
    <t>A1-B1</t>
  </si>
  <si>
    <t>広島経済大学</t>
  </si>
  <si>
    <t>鳥取大学</t>
  </si>
  <si>
    <t>島根大学</t>
  </si>
  <si>
    <t>徳山大学</t>
  </si>
  <si>
    <t>a2*b2負-c2*d2勝</t>
  </si>
  <si>
    <t>a2*b2勝-c2*d2負</t>
  </si>
  <si>
    <t>c2-d2</t>
  </si>
  <si>
    <t>a2-b2</t>
  </si>
  <si>
    <t>a1*b1負-c1*d1負</t>
  </si>
  <si>
    <t>a1*b1勝-c1*d1勝</t>
  </si>
  <si>
    <t>a2*b2勝-c2*d2勝</t>
  </si>
  <si>
    <t>a1*b1負-c1*d1勝</t>
  </si>
  <si>
    <t>a1*b1勝-c1*d1負</t>
  </si>
  <si>
    <t>c1-d1</t>
  </si>
  <si>
    <t>a1-b1</t>
  </si>
  <si>
    <t>島根県立大学</t>
  </si>
  <si>
    <t>広島文化学園大学</t>
  </si>
  <si>
    <t>広島文教女子大学</t>
  </si>
  <si>
    <t>安田女子大学</t>
  </si>
  <si>
    <t>環太平洋大学</t>
  </si>
  <si>
    <t>-</t>
  </si>
  <si>
    <t>広島女学院大学</t>
  </si>
  <si>
    <t>B3</t>
  </si>
  <si>
    <t>岡山商科大学</t>
  </si>
  <si>
    <t>福山平成大学</t>
  </si>
  <si>
    <t>a1</t>
  </si>
  <si>
    <t>b1</t>
  </si>
  <si>
    <t>d1</t>
  </si>
  <si>
    <t>c1</t>
  </si>
  <si>
    <t>a2</t>
  </si>
  <si>
    <t>b2</t>
  </si>
  <si>
    <t>c2</t>
  </si>
  <si>
    <t>d2</t>
  </si>
  <si>
    <t>1～4位リーグ</t>
  </si>
  <si>
    <t>5～8位リーグ</t>
  </si>
  <si>
    <t>B1</t>
  </si>
  <si>
    <t>C1</t>
  </si>
  <si>
    <t>D1</t>
  </si>
  <si>
    <t>B2</t>
  </si>
  <si>
    <t>C2</t>
  </si>
  <si>
    <t>D2</t>
  </si>
  <si>
    <t>岡山理科大学</t>
  </si>
  <si>
    <t>29日</t>
  </si>
  <si>
    <t>A1*B1勝-C1*D1負</t>
  </si>
  <si>
    <t>A1*B1負-C1*D1勝</t>
  </si>
  <si>
    <t>A2*B2勝-C2*D2勝</t>
  </si>
  <si>
    <t>A2*B2負-C2*D2負</t>
  </si>
  <si>
    <t>A1*B1勝-C1*D1勝</t>
  </si>
  <si>
    <t>A1*B1負-C1*D1負</t>
  </si>
  <si>
    <t>A2*B2勝-C2*D2負</t>
  </si>
  <si>
    <t>A2*B2負-C2*D2勝</t>
  </si>
  <si>
    <t>27日</t>
  </si>
  <si>
    <t>28日</t>
  </si>
  <si>
    <t>島根県立大学</t>
  </si>
  <si>
    <t>近畿大学工学部</t>
  </si>
  <si>
    <t>a2*b2負-c2*d2負</t>
  </si>
  <si>
    <t>中国大学バスケットボール連盟</t>
  </si>
  <si>
    <t>棄権</t>
  </si>
  <si>
    <t>A1</t>
  </si>
  <si>
    <t>徳山大</t>
  </si>
  <si>
    <t>IPU</t>
  </si>
  <si>
    <t>広島大</t>
  </si>
  <si>
    <t>鳥取大</t>
  </si>
  <si>
    <t>広女学</t>
  </si>
  <si>
    <t>ただい今より、2012年　第38回中国大学バスケットボール選手権春季優勝大会の</t>
  </si>
  <si>
    <t>閉会式並びに表彰式を行います。</t>
  </si>
  <si>
    <t>中国大学バスケットボール連盟　</t>
  </si>
  <si>
    <t>佐藤理事長より　ご挨拶をいただきます。</t>
  </si>
  <si>
    <t>成績発表</t>
  </si>
  <si>
    <t>別紙</t>
  </si>
  <si>
    <t>1位から3位のチームは　各1名　前に整列をしてください。</t>
  </si>
  <si>
    <t>個人賞の発表をします。</t>
  </si>
  <si>
    <t>得点王</t>
  </si>
  <si>
    <t>3P王</t>
  </si>
  <si>
    <t>名前を呼ばれた選手は、前に整列をしてください。</t>
  </si>
  <si>
    <t>中国大学連盟　委員長　　挨拶</t>
  </si>
  <si>
    <t>以上をもちまして、2012年　第38回中国大学バスケットボール選手権春季優勝大会の</t>
  </si>
  <si>
    <t>閉会式並びに表彰式を終了いたします。</t>
  </si>
  <si>
    <t>尚、受賞されたチーム、選手の皆さんにはトロフィーの箱がありますので</t>
  </si>
  <si>
    <t>本部席まで取りに来てください。</t>
  </si>
  <si>
    <t>広島国際学院大学</t>
  </si>
  <si>
    <t>試合方法</t>
  </si>
  <si>
    <t>4ブロックに分けトーナメント戦を行い各ブロックの1位、2位を選出する。1位4チームで1～4位決定リーグを行い、順位を決定する。また、2位4チームで5～8位決定リーグを行い、順位を決定する。</t>
  </si>
  <si>
    <t>リーグの順位決定方式は、勝ち点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</si>
  <si>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　　　ゴールアベレージ＝総得点÷総失点</t>
  </si>
  <si>
    <t>第38回春季優勝大会結果</t>
  </si>
  <si>
    <t>３Ｐ王</t>
  </si>
  <si>
    <t xml:space="preserve">第39回　中国大学バスケットボール選手権春季優勝大会 </t>
  </si>
  <si>
    <t>4日</t>
  </si>
  <si>
    <t>5日</t>
  </si>
  <si>
    <t>岡山県立大学</t>
  </si>
  <si>
    <t>2日</t>
  </si>
  <si>
    <t>3日</t>
  </si>
  <si>
    <t>A・Ｂ・Cコート</t>
  </si>
  <si>
    <t>水島緑地福田公園体育館</t>
  </si>
  <si>
    <t>Ｄコート</t>
  </si>
  <si>
    <t>倉敷芸術科学大学体育館</t>
  </si>
  <si>
    <t>第39回　中国大学バスケットボール選手権春季優勝大会</t>
  </si>
  <si>
    <t>5月3日（金）～水島緑地福田公園体育館</t>
  </si>
  <si>
    <t>5月4日（土）～水島緑地福田公園体育館</t>
  </si>
  <si>
    <t>5月5日（日）～水島緑地福田公園体育館</t>
  </si>
  <si>
    <t>5月2日（木）～</t>
  </si>
  <si>
    <t>5月2日（木）～水島緑地福田公園体育館(Cコート)</t>
  </si>
  <si>
    <t>5月3日（金）～水島緑地福田公園体育館(Cコート)倉敷芸術科学大学(Dコート)</t>
  </si>
  <si>
    <t>5月4（土）～水島緑地福田公園体育館(Cコート)倉敷芸術科学大学(Dコート)</t>
  </si>
  <si>
    <t>第39回春季優勝大会結果</t>
  </si>
  <si>
    <t>下関市立大学</t>
  </si>
  <si>
    <t>A2</t>
  </si>
  <si>
    <t>A5</t>
  </si>
  <si>
    <t>B4</t>
  </si>
  <si>
    <t>倉敷芸時術科学大学</t>
  </si>
  <si>
    <r>
      <t>C</t>
    </r>
    <r>
      <rPr>
        <sz val="11"/>
        <rFont val="ＭＳ Ｐゴシック"/>
        <family val="3"/>
      </rPr>
      <t>4</t>
    </r>
  </si>
  <si>
    <r>
      <t>C</t>
    </r>
    <r>
      <rPr>
        <sz val="11"/>
        <rFont val="ＭＳ Ｐゴシック"/>
        <family val="3"/>
      </rPr>
      <t>6</t>
    </r>
  </si>
  <si>
    <r>
      <t>C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</si>
  <si>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2</t>
    </r>
  </si>
  <si>
    <r>
      <t>C</t>
    </r>
    <r>
      <rPr>
        <sz val="11"/>
        <rFont val="ＭＳ Ｐゴシック"/>
        <family val="3"/>
      </rPr>
      <t>5</t>
    </r>
  </si>
  <si>
    <r>
      <t>C</t>
    </r>
    <r>
      <rPr>
        <sz val="11"/>
        <rFont val="ＭＳ Ｐゴシック"/>
        <family val="3"/>
      </rPr>
      <t>3</t>
    </r>
  </si>
  <si>
    <r>
      <t>D</t>
    </r>
    <r>
      <rPr>
        <sz val="11"/>
        <rFont val="ＭＳ Ｐゴシック"/>
        <family val="3"/>
      </rPr>
      <t>3</t>
    </r>
  </si>
  <si>
    <r>
      <t>D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</si>
  <si>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5</t>
    </r>
  </si>
  <si>
    <r>
      <t>D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</si>
  <si>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4</t>
    </r>
  </si>
  <si>
    <r>
      <t>D</t>
    </r>
    <r>
      <rPr>
        <sz val="11"/>
        <rFont val="ＭＳ Ｐゴシック"/>
        <family val="3"/>
      </rPr>
      <t>6</t>
    </r>
  </si>
  <si>
    <t>2日</t>
  </si>
  <si>
    <t>3日</t>
  </si>
  <si>
    <t>4日</t>
  </si>
  <si>
    <t>5日</t>
  </si>
  <si>
    <t>A・Ｂ・Cコート</t>
  </si>
  <si>
    <t>Ｄコート</t>
  </si>
  <si>
    <t>水島緑地福田公園</t>
  </si>
  <si>
    <t>近畿大学 工学部</t>
  </si>
  <si>
    <t>広島文化学園大学</t>
  </si>
  <si>
    <t>広島国際学院大学</t>
  </si>
  <si>
    <t>島根大学</t>
  </si>
  <si>
    <t>3o</t>
  </si>
  <si>
    <t>広修道</t>
  </si>
  <si>
    <t>広文化</t>
  </si>
  <si>
    <t>広島大</t>
  </si>
  <si>
    <t>広女学</t>
  </si>
  <si>
    <t>鳥取大</t>
  </si>
  <si>
    <t>環太平</t>
  </si>
  <si>
    <t>下市立</t>
  </si>
  <si>
    <t>福山平</t>
  </si>
  <si>
    <t>徳山大</t>
  </si>
  <si>
    <t>倉芸科</t>
  </si>
  <si>
    <t>安田女</t>
  </si>
  <si>
    <t>倉芸科</t>
  </si>
  <si>
    <t>広経済</t>
  </si>
  <si>
    <t>倉敷芸術科学大学</t>
  </si>
  <si>
    <t>D1</t>
  </si>
  <si>
    <t>D2</t>
  </si>
  <si>
    <t>D4</t>
  </si>
  <si>
    <t>C1</t>
  </si>
  <si>
    <t>リバウンド王</t>
  </si>
  <si>
    <t>勝点 2</t>
  </si>
  <si>
    <t>勝点 1</t>
  </si>
  <si>
    <t>50-90</t>
  </si>
  <si>
    <t>90-50</t>
  </si>
  <si>
    <t>99-46</t>
  </si>
  <si>
    <t>46-99</t>
  </si>
  <si>
    <t>64-87</t>
  </si>
  <si>
    <t>87-64</t>
  </si>
  <si>
    <t>29-96</t>
  </si>
  <si>
    <t>96-29</t>
  </si>
  <si>
    <t>50-90</t>
  </si>
  <si>
    <t>広経済</t>
  </si>
  <si>
    <t>安田女</t>
  </si>
  <si>
    <t>58-79</t>
  </si>
  <si>
    <t>79-58</t>
  </si>
  <si>
    <t>91-81</t>
  </si>
  <si>
    <t>81-91</t>
  </si>
  <si>
    <t>70-81</t>
  </si>
  <si>
    <t>81-70</t>
  </si>
  <si>
    <t>58-79</t>
  </si>
  <si>
    <t>60-82</t>
  </si>
  <si>
    <t>82-60</t>
  </si>
  <si>
    <t>60-82</t>
  </si>
  <si>
    <t>82-60</t>
  </si>
  <si>
    <t>広島修道大学</t>
  </si>
  <si>
    <t>環太平洋大学</t>
  </si>
  <si>
    <t>徳山大学</t>
  </si>
  <si>
    <t>勝点 4</t>
  </si>
  <si>
    <t>67-84</t>
  </si>
  <si>
    <t>84-67</t>
  </si>
  <si>
    <t>広文化</t>
  </si>
  <si>
    <t>100-67</t>
  </si>
  <si>
    <t>67-100</t>
  </si>
  <si>
    <t>広島女学院大学</t>
  </si>
  <si>
    <t>5月5（土）～水島緑地福田公園体育館</t>
  </si>
  <si>
    <t>58-90</t>
  </si>
  <si>
    <t>90-58</t>
  </si>
  <si>
    <t>90-58</t>
  </si>
  <si>
    <t>97-34</t>
  </si>
  <si>
    <t>34-97</t>
  </si>
  <si>
    <t>82-71</t>
  </si>
  <si>
    <t>71-82</t>
  </si>
  <si>
    <t>97-34</t>
  </si>
  <si>
    <t>34-97</t>
  </si>
  <si>
    <t>82-71</t>
  </si>
  <si>
    <t>勝点 3</t>
  </si>
  <si>
    <t>87-85</t>
  </si>
  <si>
    <t>85-87</t>
  </si>
  <si>
    <t>広島経済大学</t>
  </si>
  <si>
    <t>85-87</t>
  </si>
  <si>
    <t>勝点　2</t>
  </si>
  <si>
    <t>勝点　4</t>
  </si>
  <si>
    <t>安田女子大学</t>
  </si>
  <si>
    <t>51-93</t>
  </si>
  <si>
    <t>93-51</t>
  </si>
  <si>
    <t>51-93</t>
  </si>
  <si>
    <t>70-77</t>
  </si>
  <si>
    <t>77-70</t>
  </si>
  <si>
    <t>勝点 6</t>
  </si>
  <si>
    <t>勝点 5</t>
  </si>
  <si>
    <t>53-61</t>
  </si>
  <si>
    <t>61-53</t>
  </si>
  <si>
    <t>100-51</t>
  </si>
  <si>
    <t>51-100</t>
  </si>
  <si>
    <t>残っているチームで後片付けを手伝ってください。</t>
  </si>
  <si>
    <t>よろしくお願いします。</t>
  </si>
  <si>
    <t>68-74</t>
  </si>
  <si>
    <t>74-68</t>
  </si>
  <si>
    <t>72-65</t>
  </si>
  <si>
    <t>65-72</t>
  </si>
  <si>
    <t>72-65</t>
  </si>
  <si>
    <t>65-72</t>
  </si>
  <si>
    <t>53-61</t>
  </si>
  <si>
    <t>61-53</t>
  </si>
  <si>
    <t>100-55</t>
  </si>
  <si>
    <t>55-100</t>
  </si>
  <si>
    <t>前田　奈々</t>
  </si>
  <si>
    <t>下元　斐南子</t>
  </si>
  <si>
    <t>総得点：77</t>
  </si>
  <si>
    <t>Ave.：25,7</t>
  </si>
  <si>
    <t>鍵本　郁子</t>
  </si>
  <si>
    <t>児玉　聖美</t>
  </si>
  <si>
    <t>総本数：11</t>
  </si>
  <si>
    <t>Ave.：3,7</t>
  </si>
  <si>
    <t>野上　夕歌</t>
  </si>
  <si>
    <t>総本数：40</t>
  </si>
  <si>
    <t>Ave.：13,3</t>
  </si>
  <si>
    <t>93-71</t>
  </si>
  <si>
    <t>71-93</t>
  </si>
  <si>
    <t>広島大学</t>
  </si>
  <si>
    <t>福山平成大学</t>
  </si>
  <si>
    <t>81－86</t>
  </si>
  <si>
    <t>86-81</t>
  </si>
  <si>
    <t>勝点 6</t>
  </si>
  <si>
    <t>勝点 5</t>
  </si>
  <si>
    <t>勝点 4</t>
  </si>
  <si>
    <t>勝点 3</t>
  </si>
  <si>
    <t>番号</t>
  </si>
  <si>
    <t>岡崎　修司</t>
  </si>
  <si>
    <t>國枝　岳弘</t>
  </si>
  <si>
    <t>多田　修</t>
  </si>
  <si>
    <t>Ave.：25,0</t>
  </si>
  <si>
    <t>服部　紀道</t>
  </si>
  <si>
    <t>総本数：14</t>
  </si>
  <si>
    <t>Ave.：4,6</t>
  </si>
  <si>
    <t>総本数：51</t>
  </si>
  <si>
    <t>Ave.：17,0</t>
  </si>
  <si>
    <t>97-78</t>
  </si>
  <si>
    <t>78-97</t>
  </si>
  <si>
    <t>87-80</t>
  </si>
  <si>
    <t>80--87</t>
  </si>
  <si>
    <t>80-87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</si>
</sst>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[Red]\(0\)"/>
    <numFmt numFmtId="185" formatCode="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i/>
      <sz val="28"/>
      <name val="ＭＳ Ｐゴシック"/>
      <family val="3"/>
    </font>
    <font>
      <b/>
      <i/>
      <sz val="16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>
        <color indexed="10"/>
      </bottom>
    </border>
    <border>
      <left style="dashed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ashed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dashed"/>
      <top style="medium">
        <color indexed="10"/>
      </top>
      <bottom>
        <color indexed="63"/>
      </bottom>
    </border>
    <border>
      <left style="dashed"/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dashed"/>
      <top>
        <color indexed="63"/>
      </top>
      <bottom style="medium">
        <color indexed="10"/>
      </bottom>
    </border>
    <border>
      <left>
        <color indexed="63"/>
      </left>
      <right style="dashed"/>
      <top>
        <color indexed="63"/>
      </top>
      <bottom style="medium">
        <color indexed="10"/>
      </bottom>
    </border>
    <border>
      <left>
        <color indexed="63"/>
      </left>
      <right style="dashed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dash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dashed"/>
      <right style="medium">
        <color indexed="10"/>
      </right>
      <top>
        <color indexed="63"/>
      </top>
      <bottom>
        <color indexed="63"/>
      </bottom>
    </border>
    <border>
      <left style="dashed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dashed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double"/>
      <right style="thin"/>
      <top style="medium"/>
      <bottom style="double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 diagonalDown="1">
      <left style="thin"/>
      <right style="thin"/>
      <top style="medium"/>
      <bottom style="double"/>
      <diagonal style="thin"/>
    </border>
    <border>
      <left style="dashed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 style="double"/>
      <top style="thin"/>
      <bottom style="medium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vertical="top"/>
      <protection/>
    </xf>
    <xf numFmtId="0" fontId="2" fillId="0" borderId="0" xfId="62" applyFont="1" applyFill="1" applyAlignment="1">
      <alignment vertical="center"/>
      <protection/>
    </xf>
    <xf numFmtId="0" fontId="12" fillId="0" borderId="2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right" vertical="top"/>
      <protection/>
    </xf>
    <xf numFmtId="0" fontId="10" fillId="0" borderId="0" xfId="62" applyFont="1" applyFill="1" applyAlignment="1">
      <alignment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17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12" xfId="62" applyFont="1" applyFill="1" applyBorder="1" applyAlignment="1">
      <alignment vertical="center"/>
      <protection/>
    </xf>
    <xf numFmtId="0" fontId="12" fillId="0" borderId="15" xfId="62" applyFont="1" applyFill="1" applyBorder="1" applyAlignment="1">
      <alignment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right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vertical="center"/>
      <protection/>
    </xf>
    <xf numFmtId="0" fontId="12" fillId="0" borderId="24" xfId="62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14" fillId="0" borderId="0" xfId="62" applyFont="1" applyFill="1" applyAlignment="1">
      <alignment vertical="center"/>
      <protection/>
    </xf>
    <xf numFmtId="0" fontId="12" fillId="0" borderId="0" xfId="62" applyFont="1" applyBorder="1">
      <alignment/>
      <protection/>
    </xf>
    <xf numFmtId="0" fontId="12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17" fillId="0" borderId="0" xfId="62" applyFont="1" applyFill="1" applyAlignment="1">
      <alignment vertical="center"/>
      <protection/>
    </xf>
    <xf numFmtId="0" fontId="0" fillId="0" borderId="0" xfId="62" applyFont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56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2" fillId="0" borderId="26" xfId="62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vertical="center"/>
      <protection/>
    </xf>
    <xf numFmtId="56" fontId="12" fillId="0" borderId="0" xfId="62" applyNumberFormat="1" applyFont="1" applyAlignment="1">
      <alignment horizontal="center"/>
      <protection/>
    </xf>
    <xf numFmtId="56" fontId="12" fillId="0" borderId="0" xfId="62" applyNumberFormat="1" applyFont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/>
      <protection/>
    </xf>
    <xf numFmtId="56" fontId="12" fillId="0" borderId="0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left"/>
      <protection/>
    </xf>
    <xf numFmtId="56" fontId="12" fillId="0" borderId="0" xfId="62" applyNumberFormat="1" applyFont="1" applyAlignment="1">
      <alignment/>
      <protection/>
    </xf>
    <xf numFmtId="0" fontId="12" fillId="0" borderId="0" xfId="62" applyFont="1" applyAlignment="1">
      <alignment/>
      <protection/>
    </xf>
    <xf numFmtId="0" fontId="5" fillId="0" borderId="0" xfId="62" applyFont="1" applyFill="1" applyBorder="1" applyAlignment="1">
      <alignment vertical="center" wrapText="1"/>
      <protection/>
    </xf>
    <xf numFmtId="0" fontId="12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horizontal="right" vertical="center"/>
      <protection/>
    </xf>
    <xf numFmtId="0" fontId="12" fillId="0" borderId="27" xfId="62" applyFont="1" applyFill="1" applyBorder="1" applyAlignment="1">
      <alignment vertical="center"/>
      <protection/>
    </xf>
    <xf numFmtId="56" fontId="12" fillId="0" borderId="27" xfId="62" applyNumberFormat="1" applyFont="1" applyBorder="1" applyAlignment="1">
      <alignment/>
      <protection/>
    </xf>
    <xf numFmtId="0" fontId="12" fillId="0" borderId="28" xfId="62" applyFont="1" applyFill="1" applyBorder="1" applyAlignment="1">
      <alignment vertical="center"/>
      <protection/>
    </xf>
    <xf numFmtId="0" fontId="12" fillId="0" borderId="29" xfId="62" applyFont="1" applyFill="1" applyBorder="1" applyAlignment="1">
      <alignment vertical="center"/>
      <protection/>
    </xf>
    <xf numFmtId="0" fontId="12" fillId="0" borderId="30" xfId="62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horizontal="right" vertical="center"/>
      <protection/>
    </xf>
    <xf numFmtId="0" fontId="12" fillId="0" borderId="15" xfId="62" applyFont="1" applyFill="1" applyBorder="1" applyAlignment="1">
      <alignment horizontal="right" vertical="center"/>
      <protection/>
    </xf>
    <xf numFmtId="0" fontId="12" fillId="0" borderId="31" xfId="62" applyFont="1" applyFill="1" applyBorder="1" applyAlignment="1">
      <alignment horizontal="right" vertical="center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33" xfId="62" applyFont="1" applyFill="1" applyBorder="1" applyAlignment="1">
      <alignment horizontal="center" vertical="center"/>
      <protection/>
    </xf>
    <xf numFmtId="0" fontId="12" fillId="0" borderId="34" xfId="62" applyFont="1" applyFill="1" applyBorder="1" applyAlignment="1">
      <alignment horizontal="center" vertical="center"/>
      <protection/>
    </xf>
    <xf numFmtId="0" fontId="12" fillId="0" borderId="35" xfId="62" applyFont="1" applyFill="1" applyBorder="1" applyAlignment="1">
      <alignment horizontal="center" vertical="center"/>
      <protection/>
    </xf>
    <xf numFmtId="0" fontId="12" fillId="0" borderId="36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12" fillId="0" borderId="35" xfId="62" applyFont="1" applyFill="1" applyBorder="1" applyAlignment="1">
      <alignment vertical="center"/>
      <protection/>
    </xf>
    <xf numFmtId="0" fontId="12" fillId="0" borderId="39" xfId="62" applyFont="1" applyFill="1" applyBorder="1" applyAlignment="1">
      <alignment horizontal="center" vertical="center"/>
      <protection/>
    </xf>
    <xf numFmtId="0" fontId="12" fillId="0" borderId="31" xfId="62" applyFont="1" applyFill="1" applyBorder="1" applyAlignment="1">
      <alignment horizontal="center" vertical="top"/>
      <protection/>
    </xf>
    <xf numFmtId="0" fontId="12" fillId="0" borderId="40" xfId="62" applyFont="1" applyFill="1" applyBorder="1" applyAlignment="1">
      <alignment horizontal="center" vertical="center"/>
      <protection/>
    </xf>
    <xf numFmtId="0" fontId="12" fillId="0" borderId="31" xfId="62" applyFont="1" applyFill="1" applyBorder="1" applyAlignment="1">
      <alignment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0" fontId="12" fillId="0" borderId="31" xfId="62" applyFont="1" applyFill="1" applyBorder="1" applyAlignment="1">
      <alignment horizontal="center" vertical="center"/>
      <protection/>
    </xf>
    <xf numFmtId="0" fontId="12" fillId="0" borderId="39" xfId="62" applyFont="1" applyFill="1" applyBorder="1" applyAlignment="1">
      <alignment vertical="center"/>
      <protection/>
    </xf>
    <xf numFmtId="0" fontId="12" fillId="0" borderId="12" xfId="62" applyFont="1" applyFill="1" applyBorder="1" applyAlignment="1">
      <alignment horizontal="right" vertical="top"/>
      <protection/>
    </xf>
    <xf numFmtId="0" fontId="12" fillId="0" borderId="36" xfId="62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27" xfId="62" applyFont="1" applyFill="1" applyBorder="1" applyAlignment="1">
      <alignment vertical="center"/>
      <protection/>
    </xf>
    <xf numFmtId="0" fontId="3" fillId="0" borderId="30" xfId="62" applyFont="1" applyFill="1" applyBorder="1" applyAlignment="1">
      <alignment vertical="center"/>
      <protection/>
    </xf>
    <xf numFmtId="0" fontId="3" fillId="0" borderId="29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42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27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12" fillId="0" borderId="45" xfId="62" applyFont="1" applyFill="1" applyBorder="1" applyAlignment="1">
      <alignment horizontal="center" vertical="center"/>
      <protection/>
    </xf>
    <xf numFmtId="0" fontId="12" fillId="0" borderId="46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center" vertical="center"/>
      <protection/>
    </xf>
    <xf numFmtId="0" fontId="12" fillId="0" borderId="48" xfId="62" applyFont="1" applyFill="1" applyBorder="1" applyAlignment="1">
      <alignment horizontal="center" vertical="center"/>
      <protection/>
    </xf>
    <xf numFmtId="0" fontId="12" fillId="0" borderId="49" xfId="62" applyFont="1" applyFill="1" applyBorder="1" applyAlignment="1">
      <alignment horizontal="center" vertical="center"/>
      <protection/>
    </xf>
    <xf numFmtId="0" fontId="12" fillId="0" borderId="50" xfId="62" applyFont="1" applyFill="1" applyBorder="1" applyAlignment="1">
      <alignment horizontal="center" vertical="center"/>
      <protection/>
    </xf>
    <xf numFmtId="0" fontId="12" fillId="0" borderId="40" xfId="62" applyFont="1" applyFill="1" applyBorder="1" applyAlignment="1">
      <alignment vertical="center"/>
      <protection/>
    </xf>
    <xf numFmtId="0" fontId="12" fillId="0" borderId="47" xfId="62" applyFont="1" applyFill="1" applyBorder="1" applyAlignment="1">
      <alignment vertical="center"/>
      <protection/>
    </xf>
    <xf numFmtId="0" fontId="12" fillId="0" borderId="51" xfId="62" applyFont="1" applyFill="1" applyBorder="1" applyAlignment="1">
      <alignment vertical="center"/>
      <protection/>
    </xf>
    <xf numFmtId="0" fontId="12" fillId="0" borderId="46" xfId="62" applyFont="1" applyFill="1" applyBorder="1" applyAlignment="1">
      <alignment vertical="center"/>
      <protection/>
    </xf>
    <xf numFmtId="0" fontId="12" fillId="0" borderId="49" xfId="62" applyFont="1" applyFill="1" applyBorder="1" applyAlignment="1">
      <alignment vertical="center"/>
      <protection/>
    </xf>
    <xf numFmtId="0" fontId="3" fillId="0" borderId="35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0" borderId="36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vertical="center"/>
      <protection/>
    </xf>
    <xf numFmtId="0" fontId="3" fillId="0" borderId="37" xfId="62" applyFont="1" applyFill="1" applyBorder="1" applyAlignment="1">
      <alignment vertical="center"/>
      <protection/>
    </xf>
    <xf numFmtId="0" fontId="3" fillId="0" borderId="41" xfId="62" applyFont="1" applyFill="1" applyBorder="1" applyAlignment="1">
      <alignment vertical="center"/>
      <protection/>
    </xf>
    <xf numFmtId="0" fontId="3" fillId="0" borderId="50" xfId="62" applyFont="1" applyFill="1" applyBorder="1" applyAlignment="1">
      <alignment vertical="center"/>
      <protection/>
    </xf>
    <xf numFmtId="0" fontId="3" fillId="0" borderId="46" xfId="62" applyFont="1" applyFill="1" applyBorder="1" applyAlignment="1">
      <alignment vertical="center"/>
      <protection/>
    </xf>
    <xf numFmtId="0" fontId="3" fillId="0" borderId="52" xfId="62" applyFont="1" applyFill="1" applyBorder="1" applyAlignment="1">
      <alignment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34" xfId="62" applyFont="1" applyFill="1" applyBorder="1" applyAlignment="1">
      <alignment vertical="center"/>
      <protection/>
    </xf>
    <xf numFmtId="0" fontId="3" fillId="0" borderId="40" xfId="62" applyFont="1" applyFill="1" applyBorder="1" applyAlignment="1">
      <alignment vertical="center"/>
      <protection/>
    </xf>
    <xf numFmtId="0" fontId="3" fillId="0" borderId="53" xfId="62" applyFont="1" applyFill="1" applyBorder="1" applyAlignment="1">
      <alignment vertical="center"/>
      <protection/>
    </xf>
    <xf numFmtId="0" fontId="0" fillId="0" borderId="39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vertical="center"/>
      <protection/>
    </xf>
    <xf numFmtId="0" fontId="0" fillId="0" borderId="35" xfId="62" applyFont="1" applyFill="1" applyBorder="1" applyAlignment="1">
      <alignment vertical="center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50" xfId="62" applyFont="1" applyFill="1" applyBorder="1" applyAlignment="1">
      <alignment vertical="center"/>
      <protection/>
    </xf>
    <xf numFmtId="0" fontId="0" fillId="0" borderId="54" xfId="62" applyFont="1" applyFill="1" applyBorder="1" applyAlignment="1">
      <alignment vertical="center"/>
      <protection/>
    </xf>
    <xf numFmtId="0" fontId="0" fillId="0" borderId="49" xfId="62" applyFont="1" applyFill="1" applyBorder="1" applyAlignment="1">
      <alignment vertical="center"/>
      <protection/>
    </xf>
    <xf numFmtId="0" fontId="0" fillId="0" borderId="46" xfId="62" applyFont="1" applyFill="1" applyBorder="1" applyAlignment="1">
      <alignment vertical="center"/>
      <protection/>
    </xf>
    <xf numFmtId="0" fontId="0" fillId="0" borderId="52" xfId="62" applyFont="1" applyFill="1" applyBorder="1" applyAlignment="1">
      <alignment vertical="center"/>
      <protection/>
    </xf>
    <xf numFmtId="0" fontId="12" fillId="0" borderId="55" xfId="62" applyFont="1" applyFill="1" applyBorder="1" applyAlignment="1">
      <alignment horizontal="center" vertical="center"/>
      <protection/>
    </xf>
    <xf numFmtId="0" fontId="12" fillId="0" borderId="56" xfId="62" applyFont="1" applyFill="1" applyBorder="1" applyAlignment="1">
      <alignment horizontal="center" vertical="center"/>
      <protection/>
    </xf>
    <xf numFmtId="0" fontId="12" fillId="0" borderId="57" xfId="62" applyFont="1" applyFill="1" applyBorder="1" applyAlignment="1">
      <alignment horizontal="center" vertical="center"/>
      <protection/>
    </xf>
    <xf numFmtId="0" fontId="12" fillId="0" borderId="58" xfId="62" applyFont="1" applyFill="1" applyBorder="1" applyAlignment="1">
      <alignment horizontal="center" vertical="center"/>
      <protection/>
    </xf>
    <xf numFmtId="0" fontId="12" fillId="0" borderId="45" xfId="62" applyFont="1" applyFill="1" applyBorder="1" applyAlignment="1">
      <alignment vertical="center"/>
      <protection/>
    </xf>
    <xf numFmtId="0" fontId="12" fillId="0" borderId="57" xfId="62" applyFont="1" applyFill="1" applyBorder="1" applyAlignment="1">
      <alignment vertical="center"/>
      <protection/>
    </xf>
    <xf numFmtId="0" fontId="3" fillId="0" borderId="59" xfId="62" applyFont="1" applyFill="1" applyBorder="1" applyAlignment="1">
      <alignment vertical="center"/>
      <protection/>
    </xf>
    <xf numFmtId="0" fontId="3" fillId="0" borderId="45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0" borderId="45" xfId="62" applyFont="1" applyFill="1" applyBorder="1" applyAlignment="1">
      <alignment vertical="center"/>
      <protection/>
    </xf>
    <xf numFmtId="0" fontId="0" fillId="0" borderId="41" xfId="62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12" fillId="0" borderId="41" xfId="62" applyFont="1" applyFill="1" applyBorder="1" applyAlignment="1">
      <alignment vertical="center"/>
      <protection/>
    </xf>
    <xf numFmtId="0" fontId="12" fillId="0" borderId="36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vertical="center"/>
      <protection/>
    </xf>
    <xf numFmtId="0" fontId="3" fillId="0" borderId="47" xfId="62" applyFont="1" applyFill="1" applyBorder="1" applyAlignment="1">
      <alignment vertical="center"/>
      <protection/>
    </xf>
    <xf numFmtId="0" fontId="12" fillId="0" borderId="46" xfId="62" applyFont="1" applyBorder="1" applyAlignment="1">
      <alignment horizontal="center" vertical="center"/>
      <protection/>
    </xf>
    <xf numFmtId="0" fontId="12" fillId="0" borderId="60" xfId="62" applyFont="1" applyFill="1" applyBorder="1" applyAlignment="1">
      <alignment vertical="center"/>
      <protection/>
    </xf>
    <xf numFmtId="0" fontId="12" fillId="0" borderId="46" xfId="62" applyFont="1" applyFill="1" applyBorder="1" applyAlignment="1">
      <alignment horizontal="center" vertical="center" wrapText="1"/>
      <protection/>
    </xf>
    <xf numFmtId="0" fontId="0" fillId="0" borderId="61" xfId="62" applyFont="1" applyFill="1" applyBorder="1" applyAlignment="1">
      <alignment vertical="center"/>
      <protection/>
    </xf>
    <xf numFmtId="0" fontId="0" fillId="0" borderId="24" xfId="62" applyFont="1" applyFill="1" applyBorder="1" applyAlignment="1">
      <alignment vertical="center"/>
      <protection/>
    </xf>
    <xf numFmtId="0" fontId="0" fillId="0" borderId="47" xfId="62" applyFont="1" applyFill="1" applyBorder="1" applyAlignment="1">
      <alignment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12" fillId="0" borderId="46" xfId="62" applyFont="1" applyFill="1" applyBorder="1" applyAlignment="1">
      <alignment vertical="center" wrapText="1"/>
      <protection/>
    </xf>
    <xf numFmtId="0" fontId="12" fillId="0" borderId="62" xfId="62" applyFont="1" applyFill="1" applyBorder="1" applyAlignment="1">
      <alignment horizontal="center" vertical="center"/>
      <protection/>
    </xf>
    <xf numFmtId="0" fontId="3" fillId="0" borderId="63" xfId="62" applyFont="1" applyFill="1" applyBorder="1" applyAlignment="1">
      <alignment vertical="center"/>
      <protection/>
    </xf>
    <xf numFmtId="0" fontId="10" fillId="0" borderId="47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vertical="center" wrapText="1"/>
      <protection/>
    </xf>
    <xf numFmtId="0" fontId="3" fillId="0" borderId="64" xfId="62" applyFont="1" applyFill="1" applyBorder="1" applyAlignment="1">
      <alignment vertical="center"/>
      <protection/>
    </xf>
    <xf numFmtId="0" fontId="3" fillId="0" borderId="47" xfId="62" applyFont="1" applyFill="1" applyBorder="1" applyAlignment="1">
      <alignment horizontal="right" vertical="center"/>
      <protection/>
    </xf>
    <xf numFmtId="0" fontId="2" fillId="0" borderId="35" xfId="62" applyFont="1" applyFill="1" applyBorder="1" applyAlignment="1">
      <alignment vertical="center" wrapText="1"/>
      <protection/>
    </xf>
    <xf numFmtId="0" fontId="3" fillId="0" borderId="62" xfId="62" applyFont="1" applyFill="1" applyBorder="1" applyAlignment="1">
      <alignment vertical="center"/>
      <protection/>
    </xf>
    <xf numFmtId="0" fontId="3" fillId="0" borderId="61" xfId="62" applyFont="1" applyFill="1" applyBorder="1" applyAlignment="1">
      <alignment vertical="center"/>
      <protection/>
    </xf>
    <xf numFmtId="0" fontId="12" fillId="0" borderId="57" xfId="62" applyFont="1" applyFill="1" applyBorder="1" applyAlignment="1">
      <alignment horizontal="right"/>
      <protection/>
    </xf>
    <xf numFmtId="0" fontId="0" fillId="0" borderId="64" xfId="62" applyFont="1" applyFill="1" applyBorder="1" applyAlignment="1">
      <alignment vertical="center"/>
      <protection/>
    </xf>
    <xf numFmtId="0" fontId="0" fillId="0" borderId="57" xfId="6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62" applyFont="1" applyFill="1" applyBorder="1" applyAlignment="1">
      <alignment horizontal="center" vertical="center"/>
      <protection/>
    </xf>
    <xf numFmtId="0" fontId="12" fillId="0" borderId="65" xfId="62" applyFont="1" applyFill="1" applyBorder="1" applyAlignment="1">
      <alignment horizontal="center" vertical="center"/>
      <protection/>
    </xf>
    <xf numFmtId="0" fontId="12" fillId="0" borderId="72" xfId="0" applyFont="1" applyFill="1" applyBorder="1" applyAlignment="1">
      <alignment horizontal="center" vertical="center"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2" fillId="0" borderId="72" xfId="62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36" xfId="62" applyFont="1" applyFill="1" applyBorder="1" applyAlignment="1">
      <alignment horizontal="center" vertical="center"/>
      <protection/>
    </xf>
    <xf numFmtId="0" fontId="12" fillId="0" borderId="34" xfId="62" applyFont="1" applyFill="1" applyBorder="1" applyAlignment="1">
      <alignment horizontal="center" vertical="center"/>
      <protection/>
    </xf>
    <xf numFmtId="0" fontId="12" fillId="0" borderId="35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12" fillId="0" borderId="80" xfId="62" applyFont="1" applyFill="1" applyBorder="1" applyAlignment="1">
      <alignment horizontal="center" vertical="center"/>
      <protection/>
    </xf>
    <xf numFmtId="0" fontId="12" fillId="0" borderId="76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distributed" vertical="center"/>
      <protection/>
    </xf>
    <xf numFmtId="0" fontId="12" fillId="0" borderId="24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26" xfId="62" applyFont="1" applyFill="1" applyBorder="1" applyAlignment="1">
      <alignment horizontal="center" vertical="center"/>
      <protection/>
    </xf>
    <xf numFmtId="0" fontId="12" fillId="0" borderId="46" xfId="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distributed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85" xfId="0" applyFont="1" applyFill="1" applyBorder="1" applyAlignment="1">
      <alignment horizontal="distributed" vertical="center"/>
    </xf>
    <xf numFmtId="0" fontId="6" fillId="0" borderId="86" xfId="0" applyFont="1" applyFill="1" applyBorder="1" applyAlignment="1">
      <alignment horizontal="distributed" vertical="center"/>
    </xf>
    <xf numFmtId="0" fontId="6" fillId="0" borderId="87" xfId="0" applyFont="1" applyFill="1" applyBorder="1" applyAlignment="1">
      <alignment horizontal="distributed" vertical="center"/>
    </xf>
    <xf numFmtId="0" fontId="6" fillId="0" borderId="88" xfId="0" applyFont="1" applyFill="1" applyBorder="1" applyAlignment="1">
      <alignment horizontal="distributed" vertical="center"/>
    </xf>
    <xf numFmtId="0" fontId="6" fillId="0" borderId="89" xfId="0" applyFont="1" applyFill="1" applyBorder="1" applyAlignment="1">
      <alignment horizontal="distributed" vertical="center"/>
    </xf>
    <xf numFmtId="0" fontId="6" fillId="0" borderId="90" xfId="0" applyFont="1" applyFill="1" applyBorder="1" applyAlignment="1">
      <alignment horizontal="distributed" vertical="center"/>
    </xf>
    <xf numFmtId="0" fontId="6" fillId="0" borderId="9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6" fillId="0" borderId="71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9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center" vertical="center"/>
      <protection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12" fillId="0" borderId="103" xfId="62" applyFont="1" applyFill="1" applyBorder="1" applyAlignment="1">
      <alignment horizontal="center" vertical="center"/>
      <protection/>
    </xf>
    <xf numFmtId="0" fontId="12" fillId="0" borderId="73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12" fillId="0" borderId="108" xfId="62" applyFont="1" applyFill="1" applyBorder="1" applyAlignment="1">
      <alignment horizontal="center" vertical="center"/>
      <protection/>
    </xf>
    <xf numFmtId="0" fontId="12" fillId="0" borderId="85" xfId="62" applyFont="1" applyFill="1" applyBorder="1" applyAlignment="1">
      <alignment horizontal="center" vertical="center"/>
      <protection/>
    </xf>
    <xf numFmtId="0" fontId="12" fillId="0" borderId="109" xfId="62" applyFont="1" applyFill="1" applyBorder="1" applyAlignment="1">
      <alignment horizontal="center" vertical="center"/>
      <protection/>
    </xf>
    <xf numFmtId="0" fontId="12" fillId="0" borderId="92" xfId="62" applyFont="1" applyFill="1" applyBorder="1" applyAlignment="1">
      <alignment horizontal="center" vertical="center"/>
      <protection/>
    </xf>
    <xf numFmtId="0" fontId="12" fillId="0" borderId="110" xfId="62" applyFont="1" applyFill="1" applyBorder="1" applyAlignment="1">
      <alignment horizontal="center" vertical="center"/>
      <protection/>
    </xf>
    <xf numFmtId="0" fontId="12" fillId="0" borderId="111" xfId="62" applyFont="1" applyFill="1" applyBorder="1" applyAlignment="1">
      <alignment horizontal="center" vertical="center"/>
      <protection/>
    </xf>
    <xf numFmtId="0" fontId="12" fillId="0" borderId="112" xfId="62" applyFont="1" applyFill="1" applyBorder="1" applyAlignment="1">
      <alignment horizontal="center" vertical="center"/>
      <protection/>
    </xf>
    <xf numFmtId="0" fontId="12" fillId="0" borderId="113" xfId="62" applyFont="1" applyFill="1" applyBorder="1" applyAlignment="1">
      <alignment horizontal="center" vertical="center"/>
      <protection/>
    </xf>
    <xf numFmtId="0" fontId="12" fillId="0" borderId="100" xfId="62" applyFont="1" applyFill="1" applyBorder="1" applyAlignment="1">
      <alignment horizontal="center" vertical="center"/>
      <protection/>
    </xf>
    <xf numFmtId="20" fontId="12" fillId="0" borderId="13" xfId="62" applyNumberFormat="1" applyFont="1" applyFill="1" applyBorder="1" applyAlignment="1">
      <alignment horizontal="center" vertical="center"/>
      <protection/>
    </xf>
    <xf numFmtId="20" fontId="12" fillId="0" borderId="96" xfId="62" applyNumberFormat="1" applyFont="1" applyFill="1" applyBorder="1" applyAlignment="1">
      <alignment horizontal="center" vertical="center"/>
      <protection/>
    </xf>
    <xf numFmtId="20" fontId="12" fillId="0" borderId="18" xfId="62" applyNumberFormat="1" applyFont="1" applyFill="1" applyBorder="1" applyAlignment="1">
      <alignment horizontal="center" vertical="center"/>
      <protection/>
    </xf>
    <xf numFmtId="20" fontId="12" fillId="0" borderId="81" xfId="62" applyNumberFormat="1" applyFont="1" applyFill="1" applyBorder="1" applyAlignment="1">
      <alignment horizontal="center" vertical="center"/>
      <protection/>
    </xf>
    <xf numFmtId="20" fontId="12" fillId="0" borderId="97" xfId="62" applyNumberFormat="1" applyFont="1" applyFill="1" applyBorder="1" applyAlignment="1">
      <alignment horizontal="center" vertical="center"/>
      <protection/>
    </xf>
    <xf numFmtId="20" fontId="12" fillId="0" borderId="106" xfId="62" applyNumberFormat="1" applyFont="1" applyFill="1" applyBorder="1" applyAlignment="1">
      <alignment horizontal="center" vertical="center"/>
      <protection/>
    </xf>
    <xf numFmtId="20" fontId="12" fillId="0" borderId="65" xfId="62" applyNumberFormat="1" applyFont="1" applyFill="1" applyBorder="1" applyAlignment="1">
      <alignment horizontal="center" vertical="center"/>
      <protection/>
    </xf>
    <xf numFmtId="0" fontId="12" fillId="0" borderId="114" xfId="62" applyFont="1" applyFill="1" applyBorder="1" applyAlignment="1">
      <alignment horizontal="center" vertical="center"/>
      <protection/>
    </xf>
    <xf numFmtId="0" fontId="12" fillId="0" borderId="115" xfId="62" applyFont="1" applyFill="1" applyBorder="1" applyAlignment="1">
      <alignment horizontal="center" vertical="center"/>
      <protection/>
    </xf>
    <xf numFmtId="0" fontId="12" fillId="0" borderId="95" xfId="62" applyFont="1" applyFill="1" applyBorder="1" applyAlignment="1">
      <alignment horizontal="center" vertical="center"/>
      <protection/>
    </xf>
    <xf numFmtId="0" fontId="12" fillId="0" borderId="67" xfId="62" applyFont="1" applyFill="1" applyBorder="1" applyAlignment="1">
      <alignment horizontal="center" vertical="center"/>
      <protection/>
    </xf>
    <xf numFmtId="0" fontId="12" fillId="0" borderId="69" xfId="62" applyFont="1" applyFill="1" applyBorder="1" applyAlignment="1">
      <alignment horizontal="center" vertical="center"/>
      <protection/>
    </xf>
    <xf numFmtId="0" fontId="12" fillId="0" borderId="77" xfId="62" applyFont="1" applyFill="1" applyBorder="1" applyAlignment="1">
      <alignment horizontal="center" vertical="center"/>
      <protection/>
    </xf>
    <xf numFmtId="0" fontId="12" fillId="0" borderId="116" xfId="62" applyFont="1" applyFill="1" applyBorder="1" applyAlignment="1">
      <alignment horizontal="center" vertical="center"/>
      <protection/>
    </xf>
    <xf numFmtId="0" fontId="12" fillId="0" borderId="78" xfId="62" applyFont="1" applyFill="1" applyBorder="1" applyAlignment="1">
      <alignment horizontal="center" vertical="center"/>
      <protection/>
    </xf>
    <xf numFmtId="0" fontId="12" fillId="0" borderId="66" xfId="62" applyFont="1" applyFill="1" applyBorder="1" applyAlignment="1">
      <alignment horizontal="center" vertical="center"/>
      <protection/>
    </xf>
    <xf numFmtId="20" fontId="12" fillId="0" borderId="16" xfId="62" applyNumberFormat="1" applyFont="1" applyFill="1" applyBorder="1" applyAlignment="1">
      <alignment horizontal="center" vertical="center"/>
      <protection/>
    </xf>
    <xf numFmtId="20" fontId="12" fillId="0" borderId="94" xfId="62" applyNumberFormat="1" applyFont="1" applyFill="1" applyBorder="1" applyAlignment="1">
      <alignment horizontal="center" vertical="center"/>
      <protection/>
    </xf>
    <xf numFmtId="0" fontId="12" fillId="0" borderId="117" xfId="62" applyFont="1" applyFill="1" applyBorder="1" applyAlignment="1">
      <alignment horizontal="center" vertical="center"/>
      <protection/>
    </xf>
    <xf numFmtId="20" fontId="12" fillId="0" borderId="104" xfId="62" applyNumberFormat="1" applyFont="1" applyFill="1" applyBorder="1" applyAlignment="1">
      <alignment horizontal="center" vertical="center"/>
      <protection/>
    </xf>
    <xf numFmtId="20" fontId="12" fillId="0" borderId="105" xfId="62" applyNumberFormat="1" applyFont="1" applyFill="1" applyBorder="1" applyAlignment="1">
      <alignment horizontal="center" vertical="center"/>
      <protection/>
    </xf>
    <xf numFmtId="20" fontId="12" fillId="0" borderId="118" xfId="62" applyNumberFormat="1" applyFont="1" applyFill="1" applyBorder="1" applyAlignment="1">
      <alignment horizontal="center" vertical="center"/>
      <protection/>
    </xf>
    <xf numFmtId="20" fontId="12" fillId="0" borderId="11" xfId="6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57" xfId="62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center"/>
      <protection/>
    </xf>
    <xf numFmtId="0" fontId="12" fillId="0" borderId="27" xfId="62" applyFont="1" applyBorder="1" applyAlignment="1">
      <alignment horizontal="center"/>
      <protection/>
    </xf>
    <xf numFmtId="0" fontId="2" fillId="0" borderId="0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12" fillId="0" borderId="4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12" fillId="0" borderId="31" xfId="62" applyFont="1" applyFill="1" applyBorder="1" applyAlignment="1">
      <alignment horizontal="center" vertical="center"/>
      <protection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11" fillId="0" borderId="0" xfId="62" applyFont="1" applyFill="1" applyAlignment="1">
      <alignment horizontal="left" vertical="center"/>
      <protection/>
    </xf>
    <xf numFmtId="0" fontId="3" fillId="0" borderId="127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81" xfId="62" applyFont="1" applyFill="1" applyBorder="1" applyAlignment="1">
      <alignment horizontal="center" vertical="center"/>
      <protection/>
    </xf>
    <xf numFmtId="0" fontId="3" fillId="0" borderId="97" xfId="62" applyFont="1" applyFill="1" applyBorder="1" applyAlignment="1">
      <alignment horizontal="center" vertical="center"/>
      <protection/>
    </xf>
    <xf numFmtId="0" fontId="3" fillId="0" borderId="110" xfId="62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68" xfId="62" applyFont="1" applyFill="1" applyBorder="1" applyAlignment="1">
      <alignment horizontal="center" vertical="center"/>
      <protection/>
    </xf>
    <xf numFmtId="0" fontId="3" fillId="0" borderId="95" xfId="62" applyFont="1" applyFill="1" applyBorder="1" applyAlignment="1">
      <alignment horizontal="center" vertical="center"/>
      <protection/>
    </xf>
    <xf numFmtId="0" fontId="3" fillId="0" borderId="67" xfId="62" applyFont="1" applyFill="1" applyBorder="1" applyAlignment="1">
      <alignment horizontal="center" vertical="center"/>
      <protection/>
    </xf>
    <xf numFmtId="0" fontId="3" fillId="0" borderId="69" xfId="62" applyFont="1" applyFill="1" applyBorder="1" applyAlignment="1">
      <alignment horizontal="center" vertical="center"/>
      <protection/>
    </xf>
    <xf numFmtId="0" fontId="3" fillId="0" borderId="123" xfId="62" applyFont="1" applyFill="1" applyBorder="1" applyAlignment="1">
      <alignment horizontal="center" vertical="center"/>
      <protection/>
    </xf>
    <xf numFmtId="0" fontId="3" fillId="0" borderId="133" xfId="62" applyFont="1" applyFill="1" applyBorder="1" applyAlignment="1">
      <alignment horizontal="center" vertical="center"/>
      <protection/>
    </xf>
    <xf numFmtId="0" fontId="3" fillId="0" borderId="124" xfId="62" applyFont="1" applyFill="1" applyBorder="1" applyAlignment="1">
      <alignment horizontal="center" vertical="center"/>
      <protection/>
    </xf>
    <xf numFmtId="0" fontId="3" fillId="0" borderId="118" xfId="62" applyFont="1" applyFill="1" applyBorder="1" applyAlignment="1">
      <alignment horizontal="center" vertical="center"/>
      <protection/>
    </xf>
    <xf numFmtId="0" fontId="3" fillId="0" borderId="121" xfId="62" applyFont="1" applyFill="1" applyBorder="1" applyAlignment="1">
      <alignment horizontal="center" vertical="center"/>
      <protection/>
    </xf>
    <xf numFmtId="0" fontId="3" fillId="0" borderId="98" xfId="62" applyFont="1" applyFill="1" applyBorder="1" applyAlignment="1">
      <alignment horizontal="center" vertical="center"/>
      <protection/>
    </xf>
    <xf numFmtId="0" fontId="3" fillId="0" borderId="106" xfId="62" applyFont="1" applyFill="1" applyBorder="1" applyAlignment="1">
      <alignment horizontal="center" vertical="center"/>
      <protection/>
    </xf>
    <xf numFmtId="0" fontId="3" fillId="0" borderId="131" xfId="62" applyFont="1" applyFill="1" applyBorder="1" applyAlignment="1">
      <alignment horizontal="center" vertical="center"/>
      <protection/>
    </xf>
    <xf numFmtId="0" fontId="3" fillId="0" borderId="99" xfId="62" applyFont="1" applyFill="1" applyBorder="1" applyAlignment="1">
      <alignment horizontal="center" vertical="center"/>
      <protection/>
    </xf>
    <xf numFmtId="0" fontId="3" fillId="0" borderId="134" xfId="62" applyFont="1" applyFill="1" applyBorder="1" applyAlignment="1">
      <alignment horizontal="center" vertical="center"/>
      <protection/>
    </xf>
    <xf numFmtId="0" fontId="3" fillId="0" borderId="135" xfId="62" applyFont="1" applyFill="1" applyBorder="1" applyAlignment="1">
      <alignment horizontal="center" vertical="center"/>
      <protection/>
    </xf>
    <xf numFmtId="0" fontId="3" fillId="0" borderId="136" xfId="62" applyFont="1" applyFill="1" applyBorder="1" applyAlignment="1">
      <alignment horizontal="center" vertical="center"/>
      <protection/>
    </xf>
    <xf numFmtId="0" fontId="3" fillId="0" borderId="137" xfId="62" applyFont="1" applyFill="1" applyBorder="1" applyAlignment="1">
      <alignment horizontal="center" vertical="center"/>
      <protection/>
    </xf>
    <xf numFmtId="0" fontId="3" fillId="0" borderId="138" xfId="62" applyFont="1" applyFill="1" applyBorder="1" applyAlignment="1">
      <alignment horizontal="center" vertical="center"/>
      <protection/>
    </xf>
    <xf numFmtId="0" fontId="3" fillId="0" borderId="139" xfId="62" applyFont="1" applyFill="1" applyBorder="1" applyAlignment="1">
      <alignment horizontal="center" vertical="center"/>
      <protection/>
    </xf>
    <xf numFmtId="0" fontId="3" fillId="0" borderId="140" xfId="62" applyFont="1" applyFill="1" applyBorder="1" applyAlignment="1">
      <alignment horizontal="center" vertical="center"/>
      <protection/>
    </xf>
    <xf numFmtId="0" fontId="3" fillId="0" borderId="119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120" xfId="62" applyFont="1" applyFill="1" applyBorder="1" applyAlignment="1">
      <alignment horizontal="center" vertical="center"/>
      <protection/>
    </xf>
    <xf numFmtId="0" fontId="3" fillId="0" borderId="96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29" xfId="62" applyFont="1" applyFill="1" applyBorder="1" applyAlignment="1">
      <alignment horizontal="center" vertical="center"/>
      <protection/>
    </xf>
    <xf numFmtId="0" fontId="3" fillId="0" borderId="141" xfId="62" applyFont="1" applyFill="1" applyBorder="1" applyAlignment="1">
      <alignment horizontal="center" vertical="center"/>
      <protection/>
    </xf>
    <xf numFmtId="0" fontId="3" fillId="0" borderId="130" xfId="62" applyFont="1" applyFill="1" applyBorder="1" applyAlignment="1">
      <alignment horizontal="center" vertical="center"/>
      <protection/>
    </xf>
    <xf numFmtId="20" fontId="12" fillId="0" borderId="121" xfId="62" applyNumberFormat="1" applyFont="1" applyFill="1" applyBorder="1" applyAlignment="1">
      <alignment horizontal="center" vertical="center"/>
      <protection/>
    </xf>
    <xf numFmtId="20" fontId="12" fillId="0" borderId="131" xfId="62" applyNumberFormat="1" applyFont="1" applyFill="1" applyBorder="1" applyAlignment="1">
      <alignment horizontal="center" vertical="center"/>
      <protection/>
    </xf>
    <xf numFmtId="20" fontId="12" fillId="0" borderId="99" xfId="62" applyNumberFormat="1" applyFont="1" applyFill="1" applyBorder="1" applyAlignment="1">
      <alignment horizontal="center" vertical="center"/>
      <protection/>
    </xf>
    <xf numFmtId="20" fontId="12" fillId="0" borderId="98" xfId="62" applyNumberFormat="1" applyFont="1" applyFill="1" applyBorder="1" applyAlignment="1">
      <alignment horizontal="center" vertical="center"/>
      <protection/>
    </xf>
    <xf numFmtId="0" fontId="12" fillId="0" borderId="68" xfId="62" applyFont="1" applyFill="1" applyBorder="1" applyAlignment="1">
      <alignment horizontal="center" vertical="center"/>
      <protection/>
    </xf>
    <xf numFmtId="0" fontId="3" fillId="0" borderId="62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distributed"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114" xfId="62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85" xfId="62" applyFont="1" applyFill="1" applyBorder="1" applyAlignment="1">
      <alignment horizontal="center" vertical="center"/>
      <protection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3" fillId="0" borderId="108" xfId="62" applyFont="1" applyFill="1" applyBorder="1" applyAlignment="1">
      <alignment horizontal="center" vertical="center"/>
      <protection/>
    </xf>
    <xf numFmtId="0" fontId="2" fillId="0" borderId="8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90" xfId="62" applyFont="1" applyFill="1" applyBorder="1" applyAlignment="1">
      <alignment horizontal="center" vertical="center"/>
      <protection/>
    </xf>
    <xf numFmtId="0" fontId="3" fillId="0" borderId="91" xfId="62" applyFont="1" applyFill="1" applyBorder="1" applyAlignment="1">
      <alignment horizontal="center" vertical="center"/>
      <protection/>
    </xf>
    <xf numFmtId="0" fontId="2" fillId="0" borderId="101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3" fillId="0" borderId="83" xfId="62" applyFont="1" applyFill="1" applyBorder="1" applyAlignment="1">
      <alignment horizontal="center" vertical="center"/>
      <protection/>
    </xf>
    <xf numFmtId="0" fontId="3" fillId="0" borderId="84" xfId="62" applyFont="1" applyFill="1" applyBorder="1" applyAlignment="1">
      <alignment horizontal="center" vertical="center"/>
      <protection/>
    </xf>
    <xf numFmtId="0" fontId="3" fillId="0" borderId="142" xfId="62" applyFont="1" applyFill="1" applyBorder="1" applyAlignment="1">
      <alignment horizontal="center" vertical="center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10" fillId="0" borderId="0" xfId="62" applyFont="1" applyFill="1" applyAlignment="1">
      <alignment horizontal="distributed"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117" xfId="62" applyFont="1" applyFill="1" applyBorder="1" applyAlignment="1">
      <alignment horizontal="center" vertical="center"/>
      <protection/>
    </xf>
    <xf numFmtId="0" fontId="3" fillId="0" borderId="72" xfId="62" applyFont="1" applyFill="1" applyBorder="1" applyAlignment="1">
      <alignment horizontal="center" vertical="center"/>
      <protection/>
    </xf>
    <xf numFmtId="0" fontId="3" fillId="0" borderId="76" xfId="62" applyFont="1" applyFill="1" applyBorder="1" applyAlignment="1">
      <alignment horizontal="center" vertical="center"/>
      <protection/>
    </xf>
    <xf numFmtId="0" fontId="3" fillId="0" borderId="103" xfId="62" applyFont="1" applyFill="1" applyBorder="1" applyAlignment="1">
      <alignment horizontal="center" vertical="center"/>
      <protection/>
    </xf>
    <xf numFmtId="0" fontId="3" fillId="0" borderId="73" xfId="62" applyFont="1" applyFill="1" applyBorder="1" applyAlignment="1">
      <alignment horizontal="center" vertical="center"/>
      <protection/>
    </xf>
    <xf numFmtId="0" fontId="3" fillId="0" borderId="71" xfId="62" applyFont="1" applyFill="1" applyBorder="1" applyAlignment="1">
      <alignment horizontal="center" vertical="center"/>
      <protection/>
    </xf>
    <xf numFmtId="0" fontId="3" fillId="0" borderId="65" xfId="62" applyFont="1" applyFill="1" applyBorder="1" applyAlignment="1">
      <alignment horizontal="center" vertical="center"/>
      <protection/>
    </xf>
    <xf numFmtId="0" fontId="3" fillId="0" borderId="143" xfId="62" applyFont="1" applyFill="1" applyBorder="1" applyAlignment="1">
      <alignment horizontal="center" vertical="center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3" fillId="0" borderId="144" xfId="62" applyFont="1" applyFill="1" applyBorder="1" applyAlignment="1">
      <alignment horizontal="center" vertical="center"/>
      <protection/>
    </xf>
    <xf numFmtId="0" fontId="0" fillId="0" borderId="114" xfId="62" applyFont="1" applyFill="1" applyBorder="1" applyAlignment="1">
      <alignment horizontal="center" vertical="center"/>
      <protection/>
    </xf>
    <xf numFmtId="0" fontId="0" fillId="0" borderId="50" xfId="62" applyFont="1" applyFill="1" applyBorder="1" applyAlignment="1">
      <alignment horizontal="center" vertical="center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0" fillId="0" borderId="55" xfId="62" applyFont="1" applyFill="1" applyBorder="1" applyAlignment="1">
      <alignment horizontal="center" vertical="center"/>
      <protection/>
    </xf>
    <xf numFmtId="0" fontId="3" fillId="0" borderId="92" xfId="62" applyFont="1" applyFill="1" applyBorder="1" applyAlignment="1">
      <alignment horizontal="center" vertical="center"/>
      <protection/>
    </xf>
    <xf numFmtId="0" fontId="3" fillId="0" borderId="80" xfId="62" applyFont="1" applyFill="1" applyBorder="1" applyAlignment="1">
      <alignment horizontal="center" vertical="center"/>
      <protection/>
    </xf>
    <xf numFmtId="0" fontId="3" fillId="0" borderId="113" xfId="62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center" vertical="center"/>
      <protection/>
    </xf>
    <xf numFmtId="0" fontId="3" fillId="0" borderId="109" xfId="62" applyFont="1" applyFill="1" applyBorder="1" applyAlignment="1">
      <alignment horizontal="center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3" fillId="0" borderId="77" xfId="62" applyFont="1" applyFill="1" applyBorder="1" applyAlignment="1">
      <alignment horizontal="center" vertical="center"/>
      <protection/>
    </xf>
    <xf numFmtId="0" fontId="3" fillId="0" borderId="116" xfId="62" applyFont="1" applyFill="1" applyBorder="1" applyAlignment="1">
      <alignment horizontal="center" vertical="center"/>
      <protection/>
    </xf>
    <xf numFmtId="0" fontId="3" fillId="0" borderId="78" xfId="62" applyFont="1" applyFill="1" applyBorder="1" applyAlignment="1">
      <alignment horizontal="center" vertical="center"/>
      <protection/>
    </xf>
    <xf numFmtId="0" fontId="3" fillId="0" borderId="66" xfId="62" applyFont="1" applyFill="1" applyBorder="1" applyAlignment="1">
      <alignment horizontal="center" vertical="center"/>
      <protection/>
    </xf>
    <xf numFmtId="0" fontId="3" fillId="0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10" fillId="0" borderId="0" xfId="62" applyFont="1" applyFill="1" applyAlignment="1">
      <alignment horizontal="center" vertical="center" wrapText="1" shrinkToFit="1"/>
      <protection/>
    </xf>
    <xf numFmtId="0" fontId="39" fillId="0" borderId="0" xfId="62" applyFont="1" applyFill="1" applyAlignment="1">
      <alignment horizontal="center" vertical="center" shrinkToFit="1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117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12" fillId="0" borderId="18" xfId="62" applyFont="1" applyFill="1" applyBorder="1" applyAlignment="1">
      <alignment horizontal="center" vertical="center"/>
      <protection/>
    </xf>
    <xf numFmtId="0" fontId="3" fillId="0" borderId="145" xfId="62" applyFont="1" applyFill="1" applyBorder="1" applyAlignment="1">
      <alignment horizontal="center" vertical="center"/>
      <protection/>
    </xf>
    <xf numFmtId="0" fontId="3" fillId="0" borderId="50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2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3" borderId="81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83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76" xfId="0" applyBorder="1" applyAlignment="1">
      <alignment/>
    </xf>
    <xf numFmtId="0" fontId="0" fillId="23" borderId="42" xfId="0" applyFill="1" applyBorder="1" applyAlignment="1">
      <alignment horizontal="center" vertical="center"/>
    </xf>
    <xf numFmtId="0" fontId="0" fillId="23" borderId="7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0" borderId="81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1.中国春季優勝大会組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428625</xdr:colOff>
      <xdr:row>18</xdr:row>
      <xdr:rowOff>114300</xdr:rowOff>
    </xdr:from>
    <xdr:ext cx="5086350" cy="1285875"/>
    <xdr:sp>
      <xdr:nvSpPr>
        <xdr:cNvPr id="1" name="正方形/長方形 2"/>
        <xdr:cNvSpPr>
          <a:spLocks/>
        </xdr:cNvSpPr>
      </xdr:nvSpPr>
      <xdr:spPr>
        <a:xfrm>
          <a:off x="8572500" y="4733925"/>
          <a:ext cx="50863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342900</xdr:colOff>
      <xdr:row>11</xdr:row>
      <xdr:rowOff>228600</xdr:rowOff>
    </xdr:from>
    <xdr:ext cx="1200150" cy="552450"/>
    <xdr:sp>
      <xdr:nvSpPr>
        <xdr:cNvPr id="2" name="正方形/長方形 2"/>
        <xdr:cNvSpPr>
          <a:spLocks/>
        </xdr:cNvSpPr>
      </xdr:nvSpPr>
      <xdr:spPr>
        <a:xfrm>
          <a:off x="771525" y="3114675"/>
          <a:ext cx="1200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ＭＳ Ｐゴシック"/>
              <a:ea typeface="ＭＳ Ｐゴシック"/>
              <a:cs typeface="ＭＳ Ｐゴシック"/>
            </a:rPr>
            <a:t>棄　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27" customWidth="1"/>
    <col min="2" max="2" width="10.625" style="27" customWidth="1"/>
    <col min="3" max="4" width="9.625" style="27" customWidth="1"/>
    <col min="5" max="5" width="6.875" style="27" customWidth="1"/>
    <col min="6" max="6" width="3.625" style="29" customWidth="1"/>
    <col min="7" max="9" width="3.625" style="27" customWidth="1"/>
    <col min="10" max="10" width="3.625" style="29" customWidth="1"/>
    <col min="11" max="11" width="6.875" style="27" customWidth="1"/>
    <col min="12" max="13" width="9.625" style="27" customWidth="1"/>
    <col min="14" max="16384" width="9.00390625" style="27" customWidth="1"/>
  </cols>
  <sheetData>
    <row r="1" spans="2:13" ht="34.5" customHeight="1">
      <c r="B1" s="342" t="s">
        <v>237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2:12" ht="14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3" ht="17.25">
      <c r="B3" s="346" t="s">
        <v>23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24"/>
    </row>
    <row r="4" spans="2:13" ht="17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3" ht="13.5">
      <c r="B5" s="28" t="s">
        <v>241</v>
      </c>
      <c r="C5" s="28"/>
    </row>
    <row r="6" spans="2:12" ht="13.5">
      <c r="B6" s="48"/>
      <c r="C6" s="48"/>
      <c r="D6" s="40"/>
      <c r="E6" s="40"/>
      <c r="F6" s="37"/>
      <c r="G6" s="40"/>
      <c r="H6" s="40"/>
      <c r="I6" s="40"/>
      <c r="J6" s="37"/>
      <c r="K6" s="40"/>
      <c r="L6" s="40"/>
    </row>
    <row r="7" spans="2:12" ht="13.5">
      <c r="B7" s="40"/>
      <c r="C7" s="40"/>
      <c r="D7" s="49"/>
      <c r="E7" s="37"/>
      <c r="F7" s="37"/>
      <c r="G7" s="37">
        <v>28</v>
      </c>
      <c r="H7" s="37" t="s">
        <v>12</v>
      </c>
      <c r="I7" s="37">
        <v>17</v>
      </c>
      <c r="J7" s="37"/>
      <c r="K7" s="37"/>
      <c r="L7" s="40"/>
    </row>
    <row r="8" spans="2:13" ht="13.5">
      <c r="B8" s="328" t="s">
        <v>74</v>
      </c>
      <c r="C8" s="328" t="s">
        <v>230</v>
      </c>
      <c r="D8" s="328"/>
      <c r="E8" s="328">
        <f>SUM(G7:G10)</f>
        <v>73</v>
      </c>
      <c r="F8" s="328" t="s">
        <v>25</v>
      </c>
      <c r="G8" s="38">
        <v>12</v>
      </c>
      <c r="H8" s="38" t="s">
        <v>12</v>
      </c>
      <c r="I8" s="38">
        <v>39</v>
      </c>
      <c r="J8" s="328" t="s">
        <v>27</v>
      </c>
      <c r="K8" s="328">
        <f>SUM(I7:I10)</f>
        <v>106</v>
      </c>
      <c r="L8" s="328" t="s">
        <v>156</v>
      </c>
      <c r="M8" s="328"/>
    </row>
    <row r="9" spans="2:13" ht="15" customHeight="1">
      <c r="B9" s="328"/>
      <c r="C9" s="328"/>
      <c r="D9" s="328"/>
      <c r="E9" s="328"/>
      <c r="F9" s="328"/>
      <c r="G9" s="38">
        <v>15</v>
      </c>
      <c r="H9" s="38" t="s">
        <v>28</v>
      </c>
      <c r="I9" s="38">
        <v>22</v>
      </c>
      <c r="J9" s="328"/>
      <c r="K9" s="328"/>
      <c r="L9" s="328"/>
      <c r="M9" s="328"/>
    </row>
    <row r="10" spans="2:12" ht="13.5">
      <c r="B10" s="37"/>
      <c r="C10" s="37"/>
      <c r="D10" s="40"/>
      <c r="E10" s="37"/>
      <c r="F10" s="37"/>
      <c r="G10" s="37">
        <v>18</v>
      </c>
      <c r="H10" s="37" t="s">
        <v>28</v>
      </c>
      <c r="I10" s="37">
        <v>28</v>
      </c>
      <c r="J10" s="37"/>
      <c r="K10" s="37"/>
      <c r="L10" s="40"/>
    </row>
    <row r="11" spans="2:12" ht="13.5">
      <c r="B11" s="37"/>
      <c r="C11" s="37"/>
      <c r="D11" s="40"/>
      <c r="E11" s="40"/>
      <c r="F11" s="37"/>
      <c r="G11" s="37"/>
      <c r="H11" s="37"/>
      <c r="I11" s="37"/>
      <c r="J11" s="37"/>
      <c r="K11" s="40"/>
      <c r="L11" s="40"/>
    </row>
    <row r="12" spans="2:12" ht="13.5">
      <c r="B12" s="37"/>
      <c r="C12" s="37"/>
      <c r="D12" s="40"/>
      <c r="E12" s="37"/>
      <c r="F12" s="37"/>
      <c r="G12" s="37">
        <v>27</v>
      </c>
      <c r="H12" s="37" t="s">
        <v>12</v>
      </c>
      <c r="I12" s="37">
        <v>15</v>
      </c>
      <c r="J12" s="37"/>
      <c r="K12" s="37"/>
      <c r="L12" s="40"/>
    </row>
    <row r="13" spans="2:13" ht="13.5">
      <c r="B13" s="328" t="s">
        <v>162</v>
      </c>
      <c r="C13" s="328" t="s">
        <v>11</v>
      </c>
      <c r="D13" s="328"/>
      <c r="E13" s="328">
        <f>SUM(G12:G15)</f>
        <v>68</v>
      </c>
      <c r="F13" s="328" t="s">
        <v>29</v>
      </c>
      <c r="G13" s="38">
        <v>6</v>
      </c>
      <c r="H13" s="38" t="s">
        <v>12</v>
      </c>
      <c r="I13" s="38">
        <v>13</v>
      </c>
      <c r="J13" s="328" t="s">
        <v>30</v>
      </c>
      <c r="K13" s="328">
        <f>SUM(I12:I15)</f>
        <v>51</v>
      </c>
      <c r="L13" s="328" t="s">
        <v>55</v>
      </c>
      <c r="M13" s="328"/>
    </row>
    <row r="14" spans="2:13" ht="15" customHeight="1">
      <c r="B14" s="328"/>
      <c r="C14" s="328"/>
      <c r="D14" s="328"/>
      <c r="E14" s="328"/>
      <c r="F14" s="328"/>
      <c r="G14" s="38">
        <v>16</v>
      </c>
      <c r="H14" s="38" t="s">
        <v>28</v>
      </c>
      <c r="I14" s="38">
        <v>13</v>
      </c>
      <c r="J14" s="328"/>
      <c r="K14" s="328"/>
      <c r="L14" s="328"/>
      <c r="M14" s="328"/>
    </row>
    <row r="15" spans="2:12" ht="15" customHeight="1">
      <c r="B15" s="38"/>
      <c r="C15" s="38"/>
      <c r="D15" s="41"/>
      <c r="E15" s="38"/>
      <c r="F15" s="38"/>
      <c r="G15" s="38">
        <v>19</v>
      </c>
      <c r="H15" s="38" t="s">
        <v>28</v>
      </c>
      <c r="I15" s="38">
        <v>10</v>
      </c>
      <c r="J15" s="38"/>
      <c r="K15" s="38"/>
      <c r="L15" s="41"/>
    </row>
    <row r="16" spans="2:12" ht="13.5">
      <c r="B16" s="37"/>
      <c r="C16" s="37"/>
      <c r="D16" s="40"/>
      <c r="E16" s="37"/>
      <c r="F16" s="37"/>
      <c r="G16" s="37"/>
      <c r="H16" s="37"/>
      <c r="I16" s="37"/>
      <c r="J16" s="37"/>
      <c r="K16" s="37"/>
      <c r="L16" s="40"/>
    </row>
    <row r="17" spans="2:12" ht="13.5">
      <c r="B17" s="37"/>
      <c r="C17" s="37"/>
      <c r="D17" s="40"/>
      <c r="E17" s="37"/>
      <c r="F17" s="37"/>
      <c r="G17" s="37">
        <v>19</v>
      </c>
      <c r="H17" s="37" t="s">
        <v>12</v>
      </c>
      <c r="I17" s="37">
        <v>19</v>
      </c>
      <c r="J17" s="37"/>
      <c r="K17" s="37"/>
      <c r="L17" s="40"/>
    </row>
    <row r="18" spans="2:13" ht="13.5">
      <c r="B18" s="328" t="s">
        <v>100</v>
      </c>
      <c r="C18" s="328" t="s">
        <v>163</v>
      </c>
      <c r="D18" s="328"/>
      <c r="E18" s="328">
        <f>SUM(G17:G20)</f>
        <v>64</v>
      </c>
      <c r="F18" s="328" t="s">
        <v>29</v>
      </c>
      <c r="G18" s="38">
        <v>20</v>
      </c>
      <c r="H18" s="38" t="s">
        <v>12</v>
      </c>
      <c r="I18" s="38">
        <v>14</v>
      </c>
      <c r="J18" s="328" t="s">
        <v>30</v>
      </c>
      <c r="K18" s="328">
        <f>SUM(I17:I20)</f>
        <v>71</v>
      </c>
      <c r="L18" s="328" t="s">
        <v>54</v>
      </c>
      <c r="M18" s="328"/>
    </row>
    <row r="19" spans="2:13" ht="15" customHeight="1">
      <c r="B19" s="328"/>
      <c r="C19" s="328"/>
      <c r="D19" s="328"/>
      <c r="E19" s="328"/>
      <c r="F19" s="328"/>
      <c r="G19" s="38">
        <v>12</v>
      </c>
      <c r="H19" s="38" t="s">
        <v>28</v>
      </c>
      <c r="I19" s="38">
        <v>20</v>
      </c>
      <c r="J19" s="328"/>
      <c r="K19" s="328"/>
      <c r="L19" s="328"/>
      <c r="M19" s="328"/>
    </row>
    <row r="20" spans="2:12" ht="13.5">
      <c r="B20" s="37"/>
      <c r="C20" s="37"/>
      <c r="D20" s="40"/>
      <c r="E20" s="37"/>
      <c r="F20" s="37"/>
      <c r="G20" s="37">
        <v>13</v>
      </c>
      <c r="H20" s="37" t="s">
        <v>28</v>
      </c>
      <c r="I20" s="37">
        <v>18</v>
      </c>
      <c r="J20" s="37"/>
      <c r="K20" s="37"/>
      <c r="L20" s="40"/>
    </row>
    <row r="21" spans="2:12" ht="13.5">
      <c r="B21" s="37"/>
      <c r="C21" s="37"/>
      <c r="D21" s="40"/>
      <c r="E21" s="40"/>
      <c r="F21" s="37"/>
      <c r="G21" s="40"/>
      <c r="H21" s="40"/>
      <c r="I21" s="40"/>
      <c r="J21" s="37"/>
      <c r="K21" s="40"/>
      <c r="L21" s="40"/>
    </row>
    <row r="22" spans="2:12" ht="13.5">
      <c r="B22" s="37"/>
      <c r="C22" s="37"/>
      <c r="D22" s="40"/>
      <c r="E22" s="37"/>
      <c r="F22" s="37"/>
      <c r="G22" s="37">
        <v>21</v>
      </c>
      <c r="H22" s="37" t="s">
        <v>12</v>
      </c>
      <c r="I22" s="37">
        <v>16</v>
      </c>
      <c r="J22" s="37"/>
      <c r="K22" s="37"/>
      <c r="L22" s="40"/>
    </row>
    <row r="23" spans="2:13" ht="13.5">
      <c r="B23" s="328" t="s">
        <v>75</v>
      </c>
      <c r="C23" s="328" t="s">
        <v>155</v>
      </c>
      <c r="D23" s="328"/>
      <c r="E23" s="328">
        <f>SUM(G22:G25)</f>
        <v>76</v>
      </c>
      <c r="F23" s="328" t="s">
        <v>31</v>
      </c>
      <c r="G23" s="38">
        <v>18</v>
      </c>
      <c r="H23" s="38" t="s">
        <v>12</v>
      </c>
      <c r="I23" s="38">
        <v>23</v>
      </c>
      <c r="J23" s="328" t="s">
        <v>32</v>
      </c>
      <c r="K23" s="328">
        <f>SUM(I22:I25)</f>
        <v>81</v>
      </c>
      <c r="L23" s="328" t="s">
        <v>181</v>
      </c>
      <c r="M23" s="328"/>
    </row>
    <row r="24" spans="2:13" ht="15" customHeight="1">
      <c r="B24" s="328"/>
      <c r="C24" s="328"/>
      <c r="D24" s="328"/>
      <c r="E24" s="328"/>
      <c r="F24" s="328"/>
      <c r="G24" s="38">
        <v>24</v>
      </c>
      <c r="H24" s="38" t="s">
        <v>28</v>
      </c>
      <c r="I24" s="38">
        <v>24</v>
      </c>
      <c r="J24" s="328"/>
      <c r="K24" s="328"/>
      <c r="L24" s="328"/>
      <c r="M24" s="328"/>
    </row>
    <row r="25" spans="2:12" ht="13.5">
      <c r="B25" s="37"/>
      <c r="C25" s="37"/>
      <c r="D25" s="40"/>
      <c r="E25" s="37"/>
      <c r="F25" s="37"/>
      <c r="G25" s="37">
        <v>13</v>
      </c>
      <c r="H25" s="37" t="s">
        <v>28</v>
      </c>
      <c r="I25" s="37">
        <v>18</v>
      </c>
      <c r="J25" s="37"/>
      <c r="K25" s="37"/>
      <c r="L25" s="40"/>
    </row>
    <row r="26" spans="2:3" ht="13.5">
      <c r="B26" s="28"/>
      <c r="C26" s="28"/>
    </row>
    <row r="27" spans="2:12" ht="13.5">
      <c r="B27" s="37"/>
      <c r="C27" s="37"/>
      <c r="D27" s="40"/>
      <c r="E27" s="37"/>
      <c r="F27" s="37"/>
      <c r="G27" s="37">
        <v>11</v>
      </c>
      <c r="H27" s="37" t="s">
        <v>12</v>
      </c>
      <c r="I27" s="37">
        <v>16</v>
      </c>
      <c r="J27" s="37"/>
      <c r="K27" s="37"/>
      <c r="L27" s="40"/>
    </row>
    <row r="28" spans="2:13" ht="13.5">
      <c r="B28" s="328" t="s">
        <v>83</v>
      </c>
      <c r="C28" s="328" t="s">
        <v>10</v>
      </c>
      <c r="D28" s="328"/>
      <c r="E28" s="328">
        <f>SUM(G27:G30)</f>
        <v>58</v>
      </c>
      <c r="F28" s="328" t="s">
        <v>24</v>
      </c>
      <c r="G28" s="38">
        <v>18</v>
      </c>
      <c r="H28" s="38" t="s">
        <v>12</v>
      </c>
      <c r="I28" s="38">
        <v>19</v>
      </c>
      <c r="J28" s="328" t="s">
        <v>26</v>
      </c>
      <c r="K28" s="328">
        <f>SUM(I27:I30)</f>
        <v>88</v>
      </c>
      <c r="L28" s="328" t="s">
        <v>4</v>
      </c>
      <c r="M28" s="328"/>
    </row>
    <row r="29" spans="2:13" ht="15" customHeight="1">
      <c r="B29" s="328"/>
      <c r="C29" s="328"/>
      <c r="D29" s="328"/>
      <c r="E29" s="328"/>
      <c r="F29" s="328"/>
      <c r="G29" s="38">
        <v>10</v>
      </c>
      <c r="H29" s="38" t="s">
        <v>12</v>
      </c>
      <c r="I29" s="38">
        <v>25</v>
      </c>
      <c r="J29" s="328"/>
      <c r="K29" s="328"/>
      <c r="L29" s="328"/>
      <c r="M29" s="328"/>
    </row>
    <row r="30" spans="2:13" ht="15" customHeight="1">
      <c r="B30" s="38"/>
      <c r="C30" s="38"/>
      <c r="D30" s="38"/>
      <c r="E30" s="38"/>
      <c r="F30" s="38"/>
      <c r="G30" s="38">
        <v>19</v>
      </c>
      <c r="H30" s="38" t="s">
        <v>12</v>
      </c>
      <c r="I30" s="38">
        <v>28</v>
      </c>
      <c r="J30" s="38"/>
      <c r="K30" s="38"/>
      <c r="L30" s="38"/>
      <c r="M30" s="38"/>
    </row>
    <row r="31" spans="2:13" ht="1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3" ht="13.5">
      <c r="B33" s="28" t="s">
        <v>238</v>
      </c>
      <c r="C33" s="28"/>
    </row>
    <row r="34" spans="2:3" ht="13.5">
      <c r="B34" s="28"/>
      <c r="C34" s="28"/>
    </row>
    <row r="35" spans="2:12" ht="13.5">
      <c r="B35" s="38"/>
      <c r="C35" s="38"/>
      <c r="D35" s="43"/>
      <c r="E35" s="38"/>
      <c r="F35" s="38"/>
      <c r="G35" s="38"/>
      <c r="H35" s="38" t="s">
        <v>12</v>
      </c>
      <c r="I35" s="38"/>
      <c r="J35" s="38"/>
      <c r="K35" s="38"/>
      <c r="L35" s="43"/>
    </row>
    <row r="36" spans="2:13" ht="13.5">
      <c r="B36" s="328" t="s">
        <v>198</v>
      </c>
      <c r="C36" s="328" t="s">
        <v>194</v>
      </c>
      <c r="D36" s="328"/>
      <c r="E36" s="328">
        <v>20</v>
      </c>
      <c r="F36" s="328" t="s">
        <v>24</v>
      </c>
      <c r="G36" s="38"/>
      <c r="H36" s="38" t="s">
        <v>12</v>
      </c>
      <c r="I36" s="38"/>
      <c r="J36" s="328" t="s">
        <v>26</v>
      </c>
      <c r="K36" s="328">
        <f>SUM(I35:I38)</f>
        <v>0</v>
      </c>
      <c r="L36" s="328" t="s">
        <v>5</v>
      </c>
      <c r="M36" s="328"/>
    </row>
    <row r="37" spans="2:13" ht="15" customHeight="1">
      <c r="B37" s="328"/>
      <c r="C37" s="328"/>
      <c r="D37" s="328"/>
      <c r="E37" s="328"/>
      <c r="F37" s="328"/>
      <c r="G37" s="38"/>
      <c r="H37" s="38" t="s">
        <v>12</v>
      </c>
      <c r="I37" s="38"/>
      <c r="J37" s="328"/>
      <c r="K37" s="328"/>
      <c r="L37" s="328"/>
      <c r="M37" s="328"/>
    </row>
    <row r="38" spans="2:12" ht="13.5">
      <c r="B38" s="38"/>
      <c r="C38" s="38"/>
      <c r="D38" s="115" t="s">
        <v>197</v>
      </c>
      <c r="E38" s="38"/>
      <c r="F38" s="38"/>
      <c r="G38" s="38"/>
      <c r="H38" s="38" t="s">
        <v>12</v>
      </c>
      <c r="I38" s="38"/>
      <c r="J38" s="38"/>
      <c r="K38" s="38"/>
      <c r="L38" s="43"/>
    </row>
    <row r="39" spans="2:12" ht="13.5">
      <c r="B39" s="38"/>
      <c r="C39" s="38"/>
      <c r="D39" s="43"/>
      <c r="E39" s="43"/>
      <c r="F39" s="38"/>
      <c r="G39" s="38"/>
      <c r="H39" s="38"/>
      <c r="I39" s="38"/>
      <c r="J39" s="38"/>
      <c r="K39" s="43"/>
      <c r="L39" s="43"/>
    </row>
    <row r="40" spans="2:12" ht="13.5">
      <c r="B40" s="38"/>
      <c r="C40" s="38"/>
      <c r="D40" s="43"/>
      <c r="E40" s="38"/>
      <c r="F40" s="38"/>
      <c r="G40" s="38">
        <v>27</v>
      </c>
      <c r="H40" s="38" t="s">
        <v>12</v>
      </c>
      <c r="I40" s="38">
        <v>8</v>
      </c>
      <c r="J40" s="38"/>
      <c r="K40" s="38"/>
      <c r="L40" s="43"/>
    </row>
    <row r="41" spans="2:13" ht="13.5">
      <c r="B41" s="328" t="s">
        <v>48</v>
      </c>
      <c r="C41" s="328" t="s">
        <v>8</v>
      </c>
      <c r="D41" s="328"/>
      <c r="E41" s="328">
        <f>SUM(G40:G43)</f>
        <v>101</v>
      </c>
      <c r="F41" s="328" t="s">
        <v>39</v>
      </c>
      <c r="G41" s="38">
        <v>25</v>
      </c>
      <c r="H41" s="38" t="s">
        <v>12</v>
      </c>
      <c r="I41" s="38">
        <v>12</v>
      </c>
      <c r="J41" s="328" t="s">
        <v>40</v>
      </c>
      <c r="K41" s="328">
        <f>SUM(I40:I43)</f>
        <v>45</v>
      </c>
      <c r="L41" s="328" t="s">
        <v>53</v>
      </c>
      <c r="M41" s="328"/>
    </row>
    <row r="42" spans="2:13" ht="15" customHeight="1">
      <c r="B42" s="328"/>
      <c r="C42" s="328"/>
      <c r="D42" s="328"/>
      <c r="E42" s="328"/>
      <c r="F42" s="328"/>
      <c r="G42" s="38">
        <v>27</v>
      </c>
      <c r="H42" s="38" t="s">
        <v>28</v>
      </c>
      <c r="I42" s="38">
        <v>6</v>
      </c>
      <c r="J42" s="328"/>
      <c r="K42" s="328"/>
      <c r="L42" s="328"/>
      <c r="M42" s="328"/>
    </row>
    <row r="43" spans="2:12" ht="13.5">
      <c r="B43" s="38"/>
      <c r="C43" s="38"/>
      <c r="D43" s="38"/>
      <c r="E43" s="38"/>
      <c r="F43" s="38"/>
      <c r="G43" s="38">
        <v>22</v>
      </c>
      <c r="H43" s="38" t="s">
        <v>28</v>
      </c>
      <c r="I43" s="38">
        <v>19</v>
      </c>
      <c r="J43" s="38"/>
      <c r="K43" s="38"/>
      <c r="L43" s="43"/>
    </row>
    <row r="44" spans="2:12" ht="13.5">
      <c r="B44" s="38"/>
      <c r="C44" s="38"/>
      <c r="D44" s="43"/>
      <c r="E44" s="43"/>
      <c r="F44" s="38"/>
      <c r="G44" s="43"/>
      <c r="H44" s="43"/>
      <c r="I44" s="43"/>
      <c r="J44" s="38"/>
      <c r="K44" s="43"/>
      <c r="L44" s="43"/>
    </row>
    <row r="45" spans="2:12" ht="13.5">
      <c r="B45" s="38"/>
      <c r="C45" s="38"/>
      <c r="D45" s="43"/>
      <c r="E45" s="38"/>
      <c r="F45" s="38"/>
      <c r="G45" s="38">
        <v>20</v>
      </c>
      <c r="H45" s="38" t="s">
        <v>12</v>
      </c>
      <c r="I45" s="38">
        <v>20</v>
      </c>
      <c r="J45" s="38"/>
      <c r="K45" s="38"/>
      <c r="L45" s="43"/>
    </row>
    <row r="46" spans="2:13" ht="13.5">
      <c r="B46" s="328" t="s">
        <v>72</v>
      </c>
      <c r="C46" s="328" t="s">
        <v>6</v>
      </c>
      <c r="D46" s="328"/>
      <c r="E46" s="328">
        <f>SUM(G45:G48)</f>
        <v>102</v>
      </c>
      <c r="F46" s="328" t="s">
        <v>33</v>
      </c>
      <c r="G46" s="38">
        <v>22</v>
      </c>
      <c r="H46" s="38" t="s">
        <v>12</v>
      </c>
      <c r="I46" s="38">
        <v>14</v>
      </c>
      <c r="J46" s="328" t="s">
        <v>34</v>
      </c>
      <c r="K46" s="328">
        <f>SUM(I45:I48)</f>
        <v>76</v>
      </c>
      <c r="L46" s="328" t="s">
        <v>54</v>
      </c>
      <c r="M46" s="328"/>
    </row>
    <row r="47" spans="2:13" ht="15" customHeight="1">
      <c r="B47" s="328"/>
      <c r="C47" s="328"/>
      <c r="D47" s="328"/>
      <c r="E47" s="328"/>
      <c r="F47" s="328"/>
      <c r="G47" s="38">
        <v>34</v>
      </c>
      <c r="H47" s="38" t="s">
        <v>28</v>
      </c>
      <c r="I47" s="38">
        <v>13</v>
      </c>
      <c r="J47" s="328"/>
      <c r="K47" s="328"/>
      <c r="L47" s="328"/>
      <c r="M47" s="328"/>
    </row>
    <row r="48" spans="2:12" ht="13.5">
      <c r="B48" s="37"/>
      <c r="C48" s="37"/>
      <c r="D48" s="40"/>
      <c r="E48" s="37"/>
      <c r="F48" s="37"/>
      <c r="G48" s="37">
        <v>26</v>
      </c>
      <c r="H48" s="37" t="s">
        <v>160</v>
      </c>
      <c r="I48" s="37">
        <v>29</v>
      </c>
      <c r="J48" s="37"/>
      <c r="K48" s="37"/>
      <c r="L48" s="40"/>
    </row>
    <row r="49" spans="2:12" ht="13.5">
      <c r="B49" s="37"/>
      <c r="C49" s="37"/>
      <c r="D49" s="40"/>
      <c r="E49" s="37"/>
      <c r="F49" s="37"/>
      <c r="G49" s="37"/>
      <c r="H49" s="37"/>
      <c r="I49" s="37"/>
      <c r="J49" s="37"/>
      <c r="K49" s="37"/>
      <c r="L49" s="40"/>
    </row>
    <row r="50" spans="2:12" ht="13.5">
      <c r="B50" s="37"/>
      <c r="C50" s="37"/>
      <c r="D50" s="40"/>
      <c r="E50" s="37"/>
      <c r="F50" s="37"/>
      <c r="G50" s="37">
        <v>21</v>
      </c>
      <c r="H50" s="37" t="s">
        <v>12</v>
      </c>
      <c r="I50" s="37">
        <v>29</v>
      </c>
      <c r="J50" s="37"/>
      <c r="K50" s="37"/>
      <c r="L50" s="40"/>
    </row>
    <row r="51" spans="2:13" ht="13.5">
      <c r="B51" s="328" t="s">
        <v>73</v>
      </c>
      <c r="C51" s="328" t="s">
        <v>52</v>
      </c>
      <c r="D51" s="328"/>
      <c r="E51" s="328">
        <f>SUM(G50:G53)</f>
        <v>91</v>
      </c>
      <c r="F51" s="328" t="s">
        <v>25</v>
      </c>
      <c r="G51" s="38">
        <v>25</v>
      </c>
      <c r="H51" s="38" t="s">
        <v>12</v>
      </c>
      <c r="I51" s="38">
        <v>7</v>
      </c>
      <c r="J51" s="328" t="s">
        <v>27</v>
      </c>
      <c r="K51" s="328">
        <f>SUM(I50:I53)</f>
        <v>81</v>
      </c>
      <c r="L51" s="328" t="s">
        <v>272</v>
      </c>
      <c r="M51" s="328"/>
    </row>
    <row r="52" spans="2:13" ht="15" customHeight="1">
      <c r="B52" s="328"/>
      <c r="C52" s="328"/>
      <c r="D52" s="328"/>
      <c r="E52" s="328"/>
      <c r="F52" s="328"/>
      <c r="G52" s="38">
        <v>18</v>
      </c>
      <c r="H52" s="38" t="s">
        <v>28</v>
      </c>
      <c r="I52" s="38">
        <v>21</v>
      </c>
      <c r="J52" s="328"/>
      <c r="K52" s="328"/>
      <c r="L52" s="328"/>
      <c r="M52" s="328"/>
    </row>
    <row r="53" spans="2:12" ht="13.5">
      <c r="B53" s="38"/>
      <c r="C53" s="38"/>
      <c r="D53" s="43"/>
      <c r="E53" s="38"/>
      <c r="F53" s="38"/>
      <c r="G53" s="38">
        <v>27</v>
      </c>
      <c r="H53" s="38" t="s">
        <v>28</v>
      </c>
      <c r="I53" s="38">
        <v>24</v>
      </c>
      <c r="J53" s="38"/>
      <c r="K53" s="38"/>
      <c r="L53" s="43"/>
    </row>
    <row r="54" spans="2:12" ht="13.5">
      <c r="B54" s="38"/>
      <c r="C54" s="38"/>
      <c r="D54" s="43"/>
      <c r="E54" s="43"/>
      <c r="F54" s="38"/>
      <c r="G54" s="38"/>
      <c r="H54" s="38"/>
      <c r="I54" s="38"/>
      <c r="J54" s="38"/>
      <c r="K54" s="43"/>
      <c r="L54" s="43"/>
    </row>
    <row r="55" spans="2:12" ht="13.5">
      <c r="B55" s="38"/>
      <c r="C55" s="38"/>
      <c r="D55" s="43"/>
      <c r="E55" s="38"/>
      <c r="F55" s="38"/>
      <c r="G55" s="38">
        <v>19</v>
      </c>
      <c r="H55" s="38" t="s">
        <v>12</v>
      </c>
      <c r="I55" s="38">
        <v>18</v>
      </c>
      <c r="J55" s="38"/>
      <c r="K55" s="38"/>
      <c r="L55" s="43"/>
    </row>
    <row r="56" spans="2:13" ht="13.5">
      <c r="B56" s="328" t="s">
        <v>74</v>
      </c>
      <c r="C56" s="328" t="s">
        <v>271</v>
      </c>
      <c r="D56" s="328"/>
      <c r="E56" s="328">
        <f>SUM(G55:G58)</f>
        <v>56</v>
      </c>
      <c r="F56" s="328" t="s">
        <v>41</v>
      </c>
      <c r="G56" s="38">
        <v>15</v>
      </c>
      <c r="H56" s="38" t="s">
        <v>12</v>
      </c>
      <c r="I56" s="38">
        <v>17</v>
      </c>
      <c r="J56" s="328" t="s">
        <v>42</v>
      </c>
      <c r="K56" s="328">
        <f>SUM(I55:I58)</f>
        <v>80</v>
      </c>
      <c r="L56" s="328" t="s">
        <v>78</v>
      </c>
      <c r="M56" s="328"/>
    </row>
    <row r="57" spans="2:13" ht="15" customHeight="1">
      <c r="B57" s="328"/>
      <c r="C57" s="328"/>
      <c r="D57" s="328"/>
      <c r="E57" s="328"/>
      <c r="F57" s="328"/>
      <c r="G57" s="38">
        <v>12</v>
      </c>
      <c r="H57" s="38" t="s">
        <v>28</v>
      </c>
      <c r="I57" s="38">
        <v>10</v>
      </c>
      <c r="J57" s="328"/>
      <c r="K57" s="328"/>
      <c r="L57" s="328"/>
      <c r="M57" s="328"/>
    </row>
    <row r="58" spans="2:12" ht="13.5">
      <c r="B58" s="38"/>
      <c r="C58" s="38"/>
      <c r="D58" s="43"/>
      <c r="E58" s="38"/>
      <c r="F58" s="38"/>
      <c r="G58" s="38">
        <v>10</v>
      </c>
      <c r="H58" s="38" t="s">
        <v>28</v>
      </c>
      <c r="I58" s="38">
        <v>35</v>
      </c>
      <c r="J58" s="38"/>
      <c r="K58" s="38"/>
      <c r="L58" s="43"/>
    </row>
    <row r="59" spans="2:12" ht="13.5">
      <c r="B59" s="38"/>
      <c r="C59" s="38"/>
      <c r="D59" s="43"/>
      <c r="E59" s="43"/>
      <c r="F59" s="38"/>
      <c r="G59" s="43"/>
      <c r="H59" s="43"/>
      <c r="I59" s="43"/>
      <c r="J59" s="38"/>
      <c r="K59" s="43"/>
      <c r="L59" s="43"/>
    </row>
    <row r="60" spans="2:12" ht="13.5">
      <c r="B60" s="38"/>
      <c r="C60" s="38"/>
      <c r="D60" s="43"/>
      <c r="E60" s="38"/>
      <c r="F60" s="38"/>
      <c r="G60" s="38">
        <v>16</v>
      </c>
      <c r="H60" s="38" t="s">
        <v>12</v>
      </c>
      <c r="I60" s="38">
        <v>20</v>
      </c>
      <c r="J60" s="38"/>
      <c r="K60" s="38"/>
      <c r="L60" s="43"/>
    </row>
    <row r="61" spans="2:13" ht="13.5">
      <c r="B61" s="328" t="s">
        <v>84</v>
      </c>
      <c r="C61" s="328" t="s">
        <v>128</v>
      </c>
      <c r="D61" s="328"/>
      <c r="E61" s="328">
        <f>SUM(G60:G63)</f>
        <v>102</v>
      </c>
      <c r="F61" s="328" t="s">
        <v>43</v>
      </c>
      <c r="G61" s="38">
        <v>22</v>
      </c>
      <c r="H61" s="38" t="s">
        <v>12</v>
      </c>
      <c r="I61" s="38">
        <v>15</v>
      </c>
      <c r="J61" s="328" t="s">
        <v>44</v>
      </c>
      <c r="K61" s="328">
        <f>SUM(I60:I63)</f>
        <v>66</v>
      </c>
      <c r="L61" s="328" t="s">
        <v>11</v>
      </c>
      <c r="M61" s="328"/>
    </row>
    <row r="62" spans="2:13" ht="15" customHeight="1">
      <c r="B62" s="328"/>
      <c r="C62" s="328"/>
      <c r="D62" s="328"/>
      <c r="E62" s="328"/>
      <c r="F62" s="328"/>
      <c r="G62" s="38">
        <v>26</v>
      </c>
      <c r="H62" s="38" t="s">
        <v>28</v>
      </c>
      <c r="I62" s="38">
        <v>14</v>
      </c>
      <c r="J62" s="328"/>
      <c r="K62" s="328"/>
      <c r="L62" s="328"/>
      <c r="M62" s="328"/>
    </row>
    <row r="63" spans="2:12" ht="13.5">
      <c r="B63" s="38"/>
      <c r="C63" s="38"/>
      <c r="D63" s="40"/>
      <c r="E63" s="37"/>
      <c r="F63" s="37"/>
      <c r="G63" s="37">
        <v>38</v>
      </c>
      <c r="H63" s="37" t="s">
        <v>28</v>
      </c>
      <c r="I63" s="37">
        <v>17</v>
      </c>
      <c r="J63" s="37"/>
      <c r="K63" s="37"/>
      <c r="L63" s="40"/>
    </row>
    <row r="64" spans="2:12" ht="13.5">
      <c r="B64" s="38"/>
      <c r="C64" s="38"/>
      <c r="D64" s="40"/>
      <c r="E64" s="37"/>
      <c r="F64" s="37"/>
      <c r="G64" s="37"/>
      <c r="H64" s="37"/>
      <c r="I64" s="37"/>
      <c r="J64" s="37"/>
      <c r="K64" s="37"/>
      <c r="L64" s="40"/>
    </row>
    <row r="65" spans="2:12" ht="13.5">
      <c r="B65" s="38"/>
      <c r="C65" s="38"/>
      <c r="D65" s="40"/>
      <c r="E65" s="37"/>
      <c r="F65" s="37"/>
      <c r="G65" s="37">
        <v>27</v>
      </c>
      <c r="H65" s="37" t="s">
        <v>12</v>
      </c>
      <c r="I65" s="37">
        <v>8</v>
      </c>
      <c r="J65" s="37"/>
      <c r="K65" s="37"/>
      <c r="L65" s="40"/>
    </row>
    <row r="66" spans="2:13" ht="13.5">
      <c r="B66" s="328" t="s">
        <v>75</v>
      </c>
      <c r="C66" s="328" t="s">
        <v>3</v>
      </c>
      <c r="D66" s="328"/>
      <c r="E66" s="328">
        <f>SUM(G65:G68)</f>
        <v>139</v>
      </c>
      <c r="F66" s="328" t="s">
        <v>35</v>
      </c>
      <c r="G66" s="38">
        <v>43</v>
      </c>
      <c r="H66" s="38" t="s">
        <v>12</v>
      </c>
      <c r="I66" s="38">
        <v>13</v>
      </c>
      <c r="J66" s="328" t="s">
        <v>36</v>
      </c>
      <c r="K66" s="328">
        <f>SUM(I65:I68)</f>
        <v>50</v>
      </c>
      <c r="L66" s="328" t="s">
        <v>181</v>
      </c>
      <c r="M66" s="328"/>
    </row>
    <row r="67" spans="2:13" ht="15" customHeight="1">
      <c r="B67" s="328"/>
      <c r="C67" s="328"/>
      <c r="D67" s="328"/>
      <c r="E67" s="328"/>
      <c r="F67" s="328"/>
      <c r="G67" s="38">
        <v>42</v>
      </c>
      <c r="H67" s="38" t="s">
        <v>28</v>
      </c>
      <c r="I67" s="38">
        <v>19</v>
      </c>
      <c r="J67" s="328"/>
      <c r="K67" s="328"/>
      <c r="L67" s="328"/>
      <c r="M67" s="328"/>
    </row>
    <row r="68" spans="2:12" ht="13.5">
      <c r="B68" s="37"/>
      <c r="C68" s="37"/>
      <c r="D68" s="43"/>
      <c r="E68" s="38"/>
      <c r="F68" s="38"/>
      <c r="G68" s="38">
        <v>27</v>
      </c>
      <c r="H68" s="38" t="s">
        <v>28</v>
      </c>
      <c r="I68" s="38">
        <v>10</v>
      </c>
      <c r="J68" s="38"/>
      <c r="K68" s="38"/>
      <c r="L68" s="43"/>
    </row>
    <row r="69" spans="2:12" ht="13.5">
      <c r="B69" s="37"/>
      <c r="C69" s="37"/>
      <c r="D69" s="43"/>
      <c r="E69" s="43"/>
      <c r="F69" s="50"/>
      <c r="G69" s="50"/>
      <c r="H69" s="50"/>
      <c r="I69" s="50"/>
      <c r="J69" s="50"/>
      <c r="K69" s="43"/>
      <c r="L69" s="43"/>
    </row>
    <row r="70" spans="2:12" ht="13.5">
      <c r="B70" s="37"/>
      <c r="C70" s="37"/>
      <c r="D70" s="43"/>
      <c r="E70" s="38"/>
      <c r="F70" s="38"/>
      <c r="G70" s="38">
        <v>13</v>
      </c>
      <c r="H70" s="38" t="s">
        <v>12</v>
      </c>
      <c r="I70" s="38">
        <v>24</v>
      </c>
      <c r="J70" s="38"/>
      <c r="K70" s="38"/>
      <c r="L70" s="43"/>
    </row>
    <row r="71" spans="2:13" ht="13.5">
      <c r="B71" s="328" t="s">
        <v>83</v>
      </c>
      <c r="C71" s="328" t="s">
        <v>273</v>
      </c>
      <c r="D71" s="328"/>
      <c r="E71" s="328">
        <f>SUM(G70:G73)</f>
        <v>68</v>
      </c>
      <c r="F71" s="328" t="s">
        <v>33</v>
      </c>
      <c r="G71" s="38">
        <v>19</v>
      </c>
      <c r="H71" s="38" t="s">
        <v>12</v>
      </c>
      <c r="I71" s="38">
        <v>21</v>
      </c>
      <c r="J71" s="328" t="s">
        <v>34</v>
      </c>
      <c r="K71" s="328">
        <f>SUM(I70:I73)</f>
        <v>107</v>
      </c>
      <c r="L71" s="328" t="s">
        <v>9</v>
      </c>
      <c r="M71" s="328"/>
    </row>
    <row r="72" spans="2:13" ht="15" customHeight="1">
      <c r="B72" s="328"/>
      <c r="C72" s="328"/>
      <c r="D72" s="328"/>
      <c r="E72" s="328"/>
      <c r="F72" s="328"/>
      <c r="G72" s="38">
        <v>19</v>
      </c>
      <c r="H72" s="38" t="s">
        <v>28</v>
      </c>
      <c r="I72" s="38">
        <v>33</v>
      </c>
      <c r="J72" s="328"/>
      <c r="K72" s="328"/>
      <c r="L72" s="328"/>
      <c r="M72" s="328"/>
    </row>
    <row r="73" spans="2:12" ht="13.5">
      <c r="B73" s="38"/>
      <c r="C73" s="38"/>
      <c r="D73" s="43"/>
      <c r="E73" s="38"/>
      <c r="F73" s="38"/>
      <c r="G73" s="38">
        <v>17</v>
      </c>
      <c r="H73" s="38" t="s">
        <v>28</v>
      </c>
      <c r="I73" s="38">
        <v>29</v>
      </c>
      <c r="J73" s="38"/>
      <c r="K73" s="38"/>
      <c r="L73" s="43"/>
    </row>
    <row r="74" spans="2:12" ht="13.5">
      <c r="B74" s="38"/>
      <c r="C74" s="38"/>
      <c r="D74" s="43"/>
      <c r="E74" s="38"/>
      <c r="F74" s="38"/>
      <c r="G74" s="38"/>
      <c r="H74" s="38"/>
      <c r="I74" s="38"/>
      <c r="J74" s="38"/>
      <c r="K74" s="38"/>
      <c r="L74" s="43"/>
    </row>
    <row r="75" spans="2:12" ht="13.5">
      <c r="B75" s="38"/>
      <c r="C75" s="38"/>
      <c r="D75" s="43"/>
      <c r="E75" s="38"/>
      <c r="F75" s="38"/>
      <c r="G75" s="38">
        <v>26</v>
      </c>
      <c r="H75" s="38" t="s">
        <v>12</v>
      </c>
      <c r="I75" s="38">
        <v>21</v>
      </c>
      <c r="J75" s="38"/>
      <c r="K75" s="38"/>
      <c r="L75" s="43"/>
    </row>
    <row r="76" spans="2:13" ht="13.5">
      <c r="B76" s="328" t="s">
        <v>77</v>
      </c>
      <c r="C76" s="328" t="s">
        <v>6</v>
      </c>
      <c r="D76" s="328"/>
      <c r="E76" s="328">
        <f>SUM(G75:G78)</f>
        <v>113</v>
      </c>
      <c r="F76" s="328" t="s">
        <v>37</v>
      </c>
      <c r="G76" s="38">
        <v>29</v>
      </c>
      <c r="H76" s="38" t="s">
        <v>12</v>
      </c>
      <c r="I76" s="38">
        <v>13</v>
      </c>
      <c r="J76" s="328" t="s">
        <v>38</v>
      </c>
      <c r="K76" s="328">
        <f>SUM(I75:I78)</f>
        <v>69</v>
      </c>
      <c r="L76" s="328" t="s">
        <v>159</v>
      </c>
      <c r="M76" s="328"/>
    </row>
    <row r="77" spans="2:13" ht="15" customHeight="1">
      <c r="B77" s="328"/>
      <c r="C77" s="328"/>
      <c r="D77" s="328"/>
      <c r="E77" s="328"/>
      <c r="F77" s="328"/>
      <c r="G77" s="38">
        <v>28</v>
      </c>
      <c r="H77" s="38" t="s">
        <v>28</v>
      </c>
      <c r="I77" s="38">
        <v>18</v>
      </c>
      <c r="J77" s="328"/>
      <c r="K77" s="328"/>
      <c r="L77" s="328"/>
      <c r="M77" s="328"/>
    </row>
    <row r="78" spans="2:12" ht="13.5">
      <c r="B78" s="38"/>
      <c r="C78" s="38"/>
      <c r="D78" s="43"/>
      <c r="E78" s="38"/>
      <c r="F78" s="38"/>
      <c r="G78" s="38">
        <v>30</v>
      </c>
      <c r="H78" s="38" t="s">
        <v>28</v>
      </c>
      <c r="I78" s="38">
        <v>17</v>
      </c>
      <c r="J78" s="38"/>
      <c r="K78" s="38"/>
      <c r="L78" s="43"/>
    </row>
    <row r="79" spans="2:12" ht="13.5">
      <c r="B79" s="38"/>
      <c r="C79" s="38"/>
      <c r="D79" s="43"/>
      <c r="E79" s="38"/>
      <c r="F79" s="38"/>
      <c r="G79" s="38"/>
      <c r="H79" s="38"/>
      <c r="I79" s="38"/>
      <c r="J79" s="38"/>
      <c r="K79" s="38"/>
      <c r="L79" s="43"/>
    </row>
    <row r="80" spans="2:12" ht="13.5">
      <c r="B80" s="38"/>
      <c r="C80" s="38"/>
      <c r="D80" s="43"/>
      <c r="E80" s="38"/>
      <c r="F80" s="38"/>
      <c r="G80" s="38">
        <v>28</v>
      </c>
      <c r="H80" s="38" t="s">
        <v>12</v>
      </c>
      <c r="I80" s="38">
        <v>10</v>
      </c>
      <c r="J80" s="38"/>
      <c r="K80" s="38"/>
      <c r="L80" s="43"/>
    </row>
    <row r="81" spans="2:13" ht="13.5">
      <c r="B81" s="328" t="s">
        <v>81</v>
      </c>
      <c r="C81" s="328" t="s">
        <v>128</v>
      </c>
      <c r="D81" s="328"/>
      <c r="E81" s="328">
        <f>SUM(G80:G83)</f>
        <v>105</v>
      </c>
      <c r="F81" s="328" t="s">
        <v>33</v>
      </c>
      <c r="G81" s="38">
        <v>26</v>
      </c>
      <c r="H81" s="38" t="s">
        <v>12</v>
      </c>
      <c r="I81" s="38">
        <v>16</v>
      </c>
      <c r="J81" s="328" t="s">
        <v>34</v>
      </c>
      <c r="K81" s="328">
        <f>SUM(I80:I83)</f>
        <v>58</v>
      </c>
      <c r="L81" s="328" t="s">
        <v>246</v>
      </c>
      <c r="M81" s="328"/>
    </row>
    <row r="82" spans="2:13" ht="15" customHeight="1">
      <c r="B82" s="328"/>
      <c r="C82" s="328"/>
      <c r="D82" s="328"/>
      <c r="E82" s="328"/>
      <c r="F82" s="328"/>
      <c r="G82" s="38">
        <v>28</v>
      </c>
      <c r="H82" s="38" t="s">
        <v>28</v>
      </c>
      <c r="I82" s="38">
        <v>16</v>
      </c>
      <c r="J82" s="328"/>
      <c r="K82" s="328"/>
      <c r="L82" s="328"/>
      <c r="M82" s="328"/>
    </row>
    <row r="83" spans="2:12" ht="15" customHeight="1">
      <c r="B83" s="37"/>
      <c r="C83" s="37"/>
      <c r="D83" s="51"/>
      <c r="E83" s="37"/>
      <c r="F83" s="37"/>
      <c r="G83" s="37">
        <v>23</v>
      </c>
      <c r="H83" s="37" t="s">
        <v>28</v>
      </c>
      <c r="I83" s="37">
        <v>16</v>
      </c>
      <c r="J83" s="37"/>
      <c r="K83" s="37"/>
      <c r="L83" s="51"/>
    </row>
    <row r="84" spans="2:12" ht="13.5">
      <c r="B84" s="37"/>
      <c r="C84" s="37"/>
      <c r="D84" s="40"/>
      <c r="E84" s="37"/>
      <c r="F84" s="37"/>
      <c r="G84" s="40"/>
      <c r="H84" s="40"/>
      <c r="I84" s="40"/>
      <c r="J84" s="37"/>
      <c r="K84" s="37"/>
      <c r="L84" s="40"/>
    </row>
    <row r="85" spans="2:12" ht="13.5">
      <c r="B85" s="37"/>
      <c r="C85" s="37"/>
      <c r="D85" s="48"/>
      <c r="E85" s="37"/>
      <c r="F85" s="37"/>
      <c r="G85" s="37">
        <v>31</v>
      </c>
      <c r="H85" s="37" t="s">
        <v>12</v>
      </c>
      <c r="I85" s="37">
        <v>10</v>
      </c>
      <c r="J85" s="37"/>
      <c r="K85" s="37"/>
      <c r="L85" s="40"/>
    </row>
    <row r="86" spans="2:13" ht="13.5">
      <c r="B86" s="328" t="s">
        <v>70</v>
      </c>
      <c r="C86" s="328" t="s">
        <v>3</v>
      </c>
      <c r="D86" s="328"/>
      <c r="E86" s="328">
        <f>SUM(G85:G88)</f>
        <v>122</v>
      </c>
      <c r="F86" s="328" t="s">
        <v>41</v>
      </c>
      <c r="G86" s="38">
        <v>23</v>
      </c>
      <c r="H86" s="38" t="s">
        <v>12</v>
      </c>
      <c r="I86" s="38">
        <v>4</v>
      </c>
      <c r="J86" s="328" t="s">
        <v>42</v>
      </c>
      <c r="K86" s="328">
        <f>SUM(I85:I88)</f>
        <v>41</v>
      </c>
      <c r="L86" s="328" t="s">
        <v>5</v>
      </c>
      <c r="M86" s="328"/>
    </row>
    <row r="87" spans="2:13" ht="15" customHeight="1">
      <c r="B87" s="328"/>
      <c r="C87" s="328"/>
      <c r="D87" s="328"/>
      <c r="E87" s="328"/>
      <c r="F87" s="328"/>
      <c r="G87" s="38">
        <v>32</v>
      </c>
      <c r="H87" s="38" t="s">
        <v>28</v>
      </c>
      <c r="I87" s="38">
        <v>7</v>
      </c>
      <c r="J87" s="328"/>
      <c r="K87" s="328"/>
      <c r="L87" s="328"/>
      <c r="M87" s="328"/>
    </row>
    <row r="88" spans="2:12" ht="13.5">
      <c r="B88" s="38"/>
      <c r="C88" s="38"/>
      <c r="D88" s="43"/>
      <c r="E88" s="38"/>
      <c r="F88" s="38"/>
      <c r="G88" s="38">
        <v>36</v>
      </c>
      <c r="H88" s="38" t="s">
        <v>28</v>
      </c>
      <c r="I88" s="38">
        <v>20</v>
      </c>
      <c r="J88" s="38"/>
      <c r="K88" s="38"/>
      <c r="L88" s="43"/>
    </row>
    <row r="89" spans="2:12" ht="13.5">
      <c r="B89" s="38"/>
      <c r="C89" s="38"/>
      <c r="D89" s="47"/>
      <c r="E89" s="43"/>
      <c r="F89" s="38"/>
      <c r="G89" s="43"/>
      <c r="H89" s="43"/>
      <c r="I89" s="43"/>
      <c r="J89" s="38"/>
      <c r="K89" s="43"/>
      <c r="L89" s="43"/>
    </row>
    <row r="90" spans="2:12" ht="13.5">
      <c r="B90" s="38"/>
      <c r="C90" s="38"/>
      <c r="D90" s="47"/>
      <c r="E90" s="38"/>
      <c r="F90" s="38"/>
      <c r="G90" s="38">
        <v>12</v>
      </c>
      <c r="H90" s="38" t="s">
        <v>12</v>
      </c>
      <c r="I90" s="38">
        <v>30</v>
      </c>
      <c r="J90" s="38"/>
      <c r="K90" s="38"/>
      <c r="L90" s="43"/>
    </row>
    <row r="91" spans="2:13" ht="13.5">
      <c r="B91" s="328" t="s">
        <v>71</v>
      </c>
      <c r="C91" s="328" t="s">
        <v>8</v>
      </c>
      <c r="D91" s="328"/>
      <c r="E91" s="328">
        <f>SUM(G90:G93)</f>
        <v>58</v>
      </c>
      <c r="F91" s="328" t="s">
        <v>35</v>
      </c>
      <c r="G91" s="38">
        <v>12</v>
      </c>
      <c r="H91" s="38" t="s">
        <v>12</v>
      </c>
      <c r="I91" s="38">
        <v>14</v>
      </c>
      <c r="J91" s="328" t="s">
        <v>36</v>
      </c>
      <c r="K91" s="328">
        <f>SUM(I90:I93)</f>
        <v>97</v>
      </c>
      <c r="L91" s="328" t="s">
        <v>9</v>
      </c>
      <c r="M91" s="328"/>
    </row>
    <row r="92" spans="2:13" ht="15" customHeight="1">
      <c r="B92" s="328"/>
      <c r="C92" s="328"/>
      <c r="D92" s="328"/>
      <c r="E92" s="328"/>
      <c r="F92" s="328"/>
      <c r="G92" s="38">
        <v>10</v>
      </c>
      <c r="H92" s="38" t="s">
        <v>28</v>
      </c>
      <c r="I92" s="38">
        <v>27</v>
      </c>
      <c r="J92" s="328"/>
      <c r="K92" s="328"/>
      <c r="L92" s="328"/>
      <c r="M92" s="328"/>
    </row>
    <row r="93" spans="2:12" ht="13.5">
      <c r="B93" s="37"/>
      <c r="C93" s="37"/>
      <c r="D93" s="40"/>
      <c r="E93" s="37"/>
      <c r="F93" s="37"/>
      <c r="G93" s="37">
        <v>24</v>
      </c>
      <c r="H93" s="37" t="s">
        <v>28</v>
      </c>
      <c r="I93" s="37">
        <v>26</v>
      </c>
      <c r="J93" s="37"/>
      <c r="K93" s="37"/>
      <c r="L93" s="40"/>
    </row>
    <row r="94" spans="2:12" ht="13.5">
      <c r="B94" s="37"/>
      <c r="C94" s="37"/>
      <c r="D94" s="40"/>
      <c r="E94" s="37"/>
      <c r="F94" s="37"/>
      <c r="G94" s="37"/>
      <c r="H94" s="37"/>
      <c r="I94" s="37"/>
      <c r="J94" s="37"/>
      <c r="K94" s="37"/>
      <c r="L94" s="40"/>
    </row>
    <row r="95" spans="2:11" ht="13.5">
      <c r="B95" s="28" t="s">
        <v>239</v>
      </c>
      <c r="C95" s="28"/>
      <c r="E95" s="29"/>
      <c r="G95" s="29"/>
      <c r="H95" s="29"/>
      <c r="I95" s="29"/>
      <c r="K95" s="29"/>
    </row>
    <row r="96" spans="2:11" ht="13.5">
      <c r="B96" s="28"/>
      <c r="C96" s="28"/>
      <c r="E96" s="29"/>
      <c r="G96" s="29"/>
      <c r="H96" s="29"/>
      <c r="I96" s="29"/>
      <c r="K96" s="29"/>
    </row>
    <row r="97" spans="2:12" ht="13.5">
      <c r="B97" s="39" t="s">
        <v>113</v>
      </c>
      <c r="C97" s="39"/>
      <c r="D97" s="40"/>
      <c r="E97" s="37"/>
      <c r="F97" s="37"/>
      <c r="G97" s="37">
        <v>10</v>
      </c>
      <c r="H97" s="37" t="s">
        <v>12</v>
      </c>
      <c r="I97" s="37">
        <v>23</v>
      </c>
      <c r="J97" s="37"/>
      <c r="K97" s="37"/>
      <c r="L97" s="40"/>
    </row>
    <row r="98" spans="2:13" ht="13.5">
      <c r="B98" s="328" t="s">
        <v>292</v>
      </c>
      <c r="C98" s="328" t="s">
        <v>5</v>
      </c>
      <c r="D98" s="328"/>
      <c r="E98" s="328">
        <f>SUM(G97:G100)</f>
        <v>50</v>
      </c>
      <c r="F98" s="328" t="s">
        <v>24</v>
      </c>
      <c r="G98" s="38">
        <v>8</v>
      </c>
      <c r="H98" s="38" t="s">
        <v>12</v>
      </c>
      <c r="I98" s="38">
        <v>22</v>
      </c>
      <c r="J98" s="328" t="s">
        <v>26</v>
      </c>
      <c r="K98" s="328">
        <f>SUM(I97:I100)</f>
        <v>90</v>
      </c>
      <c r="L98" s="328" t="s">
        <v>159</v>
      </c>
      <c r="M98" s="328"/>
    </row>
    <row r="99" spans="2:13" ht="15" customHeight="1">
      <c r="B99" s="328"/>
      <c r="C99" s="328"/>
      <c r="D99" s="328"/>
      <c r="E99" s="328"/>
      <c r="F99" s="328"/>
      <c r="G99" s="38">
        <v>16</v>
      </c>
      <c r="H99" s="38" t="s">
        <v>12</v>
      </c>
      <c r="I99" s="38">
        <v>17</v>
      </c>
      <c r="J99" s="328"/>
      <c r="K99" s="328"/>
      <c r="L99" s="328"/>
      <c r="M99" s="328"/>
    </row>
    <row r="100" spans="2:13" ht="13.5">
      <c r="B100" s="38"/>
      <c r="C100" s="38"/>
      <c r="D100" s="40" t="s">
        <v>295</v>
      </c>
      <c r="E100" s="37"/>
      <c r="F100" s="37"/>
      <c r="G100" s="37">
        <v>16</v>
      </c>
      <c r="H100" s="37" t="s">
        <v>12</v>
      </c>
      <c r="I100" s="37">
        <v>28</v>
      </c>
      <c r="J100" s="37"/>
      <c r="K100" s="37"/>
      <c r="L100" s="49"/>
      <c r="M100" s="40" t="s">
        <v>294</v>
      </c>
    </row>
    <row r="101" ht="13.5">
      <c r="D101" s="28"/>
    </row>
    <row r="102" spans="2:12" ht="13.5">
      <c r="B102" s="39" t="s">
        <v>114</v>
      </c>
      <c r="C102" s="39"/>
      <c r="D102" s="40"/>
      <c r="E102" s="37"/>
      <c r="F102" s="37"/>
      <c r="G102" s="37">
        <v>22</v>
      </c>
      <c r="H102" s="37" t="s">
        <v>12</v>
      </c>
      <c r="I102" s="37">
        <v>26</v>
      </c>
      <c r="J102" s="37"/>
      <c r="K102" s="37"/>
      <c r="L102" s="40"/>
    </row>
    <row r="103" spans="2:13" ht="13.5">
      <c r="B103" s="328" t="s">
        <v>72</v>
      </c>
      <c r="C103" s="328" t="s">
        <v>3</v>
      </c>
      <c r="D103" s="328"/>
      <c r="E103" s="328">
        <f>SUM(G102:G105)</f>
        <v>91</v>
      </c>
      <c r="F103" s="328" t="s">
        <v>24</v>
      </c>
      <c r="G103" s="38">
        <v>21</v>
      </c>
      <c r="H103" s="38" t="s">
        <v>12</v>
      </c>
      <c r="I103" s="38">
        <v>10</v>
      </c>
      <c r="J103" s="328" t="s">
        <v>26</v>
      </c>
      <c r="K103" s="328">
        <f>SUM(I102:I105)</f>
        <v>81</v>
      </c>
      <c r="L103" s="328" t="s">
        <v>6</v>
      </c>
      <c r="M103" s="328"/>
    </row>
    <row r="104" spans="2:13" ht="15" customHeight="1">
      <c r="B104" s="328"/>
      <c r="C104" s="328"/>
      <c r="D104" s="328"/>
      <c r="E104" s="328"/>
      <c r="F104" s="328"/>
      <c r="G104" s="38">
        <v>19</v>
      </c>
      <c r="H104" s="38" t="s">
        <v>12</v>
      </c>
      <c r="I104" s="38">
        <v>21</v>
      </c>
      <c r="J104" s="328"/>
      <c r="K104" s="328"/>
      <c r="L104" s="328"/>
      <c r="M104" s="328"/>
    </row>
    <row r="105" spans="2:13" ht="13.5">
      <c r="B105" s="37"/>
      <c r="C105" s="37"/>
      <c r="D105" s="40" t="s">
        <v>294</v>
      </c>
      <c r="E105" s="37"/>
      <c r="F105" s="37"/>
      <c r="G105" s="37">
        <v>29</v>
      </c>
      <c r="H105" s="37" t="s">
        <v>12</v>
      </c>
      <c r="I105" s="37">
        <v>24</v>
      </c>
      <c r="J105" s="37"/>
      <c r="K105" s="37"/>
      <c r="L105" s="49"/>
      <c r="M105" s="40" t="s">
        <v>295</v>
      </c>
    </row>
    <row r="106" spans="2:12" ht="13.5">
      <c r="B106" s="40"/>
      <c r="C106" s="40"/>
      <c r="D106" s="49"/>
      <c r="E106" s="40"/>
      <c r="F106" s="37"/>
      <c r="G106" s="37"/>
      <c r="H106" s="37"/>
      <c r="I106" s="37"/>
      <c r="J106" s="37"/>
      <c r="K106" s="40"/>
      <c r="L106" s="49"/>
    </row>
    <row r="107" spans="2:12" ht="13.5">
      <c r="B107" s="39" t="s">
        <v>114</v>
      </c>
      <c r="C107" s="39"/>
      <c r="D107" s="49"/>
      <c r="E107" s="37"/>
      <c r="F107" s="37"/>
      <c r="G107" s="37">
        <v>27</v>
      </c>
      <c r="H107" s="37" t="s">
        <v>12</v>
      </c>
      <c r="I107" s="37">
        <v>19</v>
      </c>
      <c r="J107" s="37"/>
      <c r="K107" s="37"/>
      <c r="L107" s="49"/>
    </row>
    <row r="108" spans="2:13" ht="13.5">
      <c r="B108" s="328" t="s">
        <v>73</v>
      </c>
      <c r="C108" s="328" t="s">
        <v>128</v>
      </c>
      <c r="D108" s="328"/>
      <c r="E108" s="328">
        <f>SUM(G107:G110)</f>
        <v>70</v>
      </c>
      <c r="F108" s="328" t="s">
        <v>24</v>
      </c>
      <c r="G108" s="38">
        <v>18</v>
      </c>
      <c r="H108" s="38" t="s">
        <v>12</v>
      </c>
      <c r="I108" s="38">
        <v>20</v>
      </c>
      <c r="J108" s="328" t="s">
        <v>26</v>
      </c>
      <c r="K108" s="328">
        <f>SUM(I107:I110)</f>
        <v>81</v>
      </c>
      <c r="L108" s="328" t="s">
        <v>9</v>
      </c>
      <c r="M108" s="328"/>
    </row>
    <row r="109" spans="2:13" ht="15" customHeight="1">
      <c r="B109" s="328"/>
      <c r="C109" s="328"/>
      <c r="D109" s="328"/>
      <c r="E109" s="328"/>
      <c r="F109" s="328"/>
      <c r="G109" s="38">
        <v>17</v>
      </c>
      <c r="H109" s="38" t="s">
        <v>12</v>
      </c>
      <c r="I109" s="38">
        <v>26</v>
      </c>
      <c r="J109" s="328"/>
      <c r="K109" s="328"/>
      <c r="L109" s="328"/>
      <c r="M109" s="328"/>
    </row>
    <row r="110" spans="2:13" ht="13.5">
      <c r="B110" s="37"/>
      <c r="C110" s="37"/>
      <c r="D110" s="40" t="s">
        <v>295</v>
      </c>
      <c r="E110" s="40"/>
      <c r="F110" s="37"/>
      <c r="G110" s="37">
        <v>8</v>
      </c>
      <c r="H110" s="37" t="s">
        <v>12</v>
      </c>
      <c r="I110" s="37">
        <v>16</v>
      </c>
      <c r="J110" s="37"/>
      <c r="K110" s="37"/>
      <c r="L110" s="40"/>
      <c r="M110" s="40" t="s">
        <v>294</v>
      </c>
    </row>
    <row r="112" spans="2:12" ht="13.5">
      <c r="B112" s="39" t="s">
        <v>113</v>
      </c>
      <c r="C112" s="39"/>
      <c r="D112" s="49"/>
      <c r="E112" s="37"/>
      <c r="F112" s="37"/>
      <c r="G112" s="37">
        <v>19</v>
      </c>
      <c r="H112" s="37" t="s">
        <v>12</v>
      </c>
      <c r="I112" s="37">
        <v>16</v>
      </c>
      <c r="J112" s="37"/>
      <c r="K112" s="37"/>
      <c r="L112" s="49"/>
    </row>
    <row r="113" spans="2:13" ht="13.5">
      <c r="B113" s="328" t="s">
        <v>101</v>
      </c>
      <c r="C113" s="328" t="s">
        <v>246</v>
      </c>
      <c r="D113" s="328"/>
      <c r="E113" s="328">
        <f>SUM(G112:G115)</f>
        <v>58</v>
      </c>
      <c r="F113" s="328" t="s">
        <v>24</v>
      </c>
      <c r="G113" s="38">
        <v>15</v>
      </c>
      <c r="H113" s="38" t="s">
        <v>12</v>
      </c>
      <c r="I113" s="38">
        <v>17</v>
      </c>
      <c r="J113" s="328" t="s">
        <v>26</v>
      </c>
      <c r="K113" s="328">
        <f>SUM(I112:I115)</f>
        <v>79</v>
      </c>
      <c r="L113" s="328" t="s">
        <v>8</v>
      </c>
      <c r="M113" s="328"/>
    </row>
    <row r="114" spans="2:13" ht="15" customHeight="1">
      <c r="B114" s="328"/>
      <c r="C114" s="328"/>
      <c r="D114" s="328"/>
      <c r="E114" s="328"/>
      <c r="F114" s="328"/>
      <c r="G114" s="38">
        <v>11</v>
      </c>
      <c r="H114" s="38" t="s">
        <v>12</v>
      </c>
      <c r="I114" s="38">
        <v>23</v>
      </c>
      <c r="J114" s="328"/>
      <c r="K114" s="328"/>
      <c r="L114" s="328"/>
      <c r="M114" s="328"/>
    </row>
    <row r="115" spans="2:13" ht="13.5">
      <c r="B115" s="38"/>
      <c r="C115" s="38"/>
      <c r="D115" s="40" t="s">
        <v>295</v>
      </c>
      <c r="E115" s="38"/>
      <c r="F115" s="38"/>
      <c r="G115" s="38">
        <v>13</v>
      </c>
      <c r="H115" s="38" t="s">
        <v>12</v>
      </c>
      <c r="I115" s="38">
        <v>23</v>
      </c>
      <c r="J115" s="38"/>
      <c r="K115" s="38"/>
      <c r="L115" s="49"/>
      <c r="M115" s="40" t="s">
        <v>294</v>
      </c>
    </row>
    <row r="116" spans="2:12" ht="13.5">
      <c r="B116" s="38"/>
      <c r="C116" s="38"/>
      <c r="D116" s="43"/>
      <c r="E116" s="38"/>
      <c r="F116" s="38"/>
      <c r="G116" s="38"/>
      <c r="H116" s="38"/>
      <c r="I116" s="38"/>
      <c r="J116" s="38"/>
      <c r="K116" s="38"/>
      <c r="L116" s="49"/>
    </row>
    <row r="117" spans="2:12" ht="13.5">
      <c r="B117" s="39" t="s">
        <v>114</v>
      </c>
      <c r="C117" s="39"/>
      <c r="D117" s="43"/>
      <c r="E117" s="38"/>
      <c r="F117" s="38"/>
      <c r="G117" s="38">
        <v>23</v>
      </c>
      <c r="H117" s="38" t="s">
        <v>12</v>
      </c>
      <c r="I117" s="38">
        <v>14</v>
      </c>
      <c r="J117" s="38"/>
      <c r="K117" s="38"/>
      <c r="L117" s="49"/>
    </row>
    <row r="118" spans="2:13" ht="13.5">
      <c r="B118" s="328" t="s">
        <v>75</v>
      </c>
      <c r="C118" s="328" t="s">
        <v>3</v>
      </c>
      <c r="D118" s="328"/>
      <c r="E118" s="308">
        <f>SUM(G117:G121)</f>
        <v>82</v>
      </c>
      <c r="F118" s="308" t="s">
        <v>24</v>
      </c>
      <c r="G118" s="38">
        <v>29</v>
      </c>
      <c r="H118" s="38" t="s">
        <v>12</v>
      </c>
      <c r="I118" s="38">
        <v>14</v>
      </c>
      <c r="J118" s="308" t="s">
        <v>26</v>
      </c>
      <c r="K118" s="308">
        <f>SUM(I117:I121)</f>
        <v>71</v>
      </c>
      <c r="L118" s="328" t="s">
        <v>128</v>
      </c>
      <c r="M118" s="328"/>
    </row>
    <row r="119" spans="2:13" ht="15" customHeight="1">
      <c r="B119" s="328"/>
      <c r="C119" s="328"/>
      <c r="D119" s="328"/>
      <c r="E119" s="308"/>
      <c r="F119" s="308"/>
      <c r="G119" s="38">
        <v>20</v>
      </c>
      <c r="H119" s="38" t="s">
        <v>12</v>
      </c>
      <c r="I119" s="38">
        <v>13</v>
      </c>
      <c r="J119" s="308"/>
      <c r="K119" s="308"/>
      <c r="L119" s="328"/>
      <c r="M119" s="328"/>
    </row>
    <row r="120" spans="2:13" ht="13.5">
      <c r="B120" s="38"/>
      <c r="C120" s="38"/>
      <c r="D120" s="40" t="s">
        <v>321</v>
      </c>
      <c r="E120" s="38"/>
      <c r="F120" s="38"/>
      <c r="G120" s="38">
        <v>10</v>
      </c>
      <c r="H120" s="38" t="s">
        <v>12</v>
      </c>
      <c r="I120" s="38">
        <v>30</v>
      </c>
      <c r="J120" s="38"/>
      <c r="K120" s="38"/>
      <c r="L120" s="43"/>
      <c r="M120" s="40" t="s">
        <v>294</v>
      </c>
    </row>
    <row r="121" spans="2:12" ht="13.5">
      <c r="B121" s="40"/>
      <c r="C121" s="40"/>
      <c r="D121" s="43"/>
      <c r="E121" s="43"/>
      <c r="F121" s="38"/>
      <c r="G121" s="38"/>
      <c r="H121" s="38" t="s">
        <v>12</v>
      </c>
      <c r="I121" s="38"/>
      <c r="J121" s="38"/>
      <c r="K121" s="43"/>
      <c r="L121" s="49"/>
    </row>
    <row r="122" spans="2:12" ht="13.5">
      <c r="B122" s="40"/>
      <c r="C122" s="40"/>
      <c r="D122" s="43"/>
      <c r="E122" s="43"/>
      <c r="F122" s="38"/>
      <c r="G122" s="38"/>
      <c r="H122" s="43"/>
      <c r="I122" s="38"/>
      <c r="J122" s="38"/>
      <c r="K122" s="43"/>
      <c r="L122" s="49"/>
    </row>
    <row r="123" spans="2:12" ht="13.5">
      <c r="B123" s="39" t="s">
        <v>114</v>
      </c>
      <c r="C123" s="39"/>
      <c r="D123" s="43"/>
      <c r="E123" s="38"/>
      <c r="F123" s="38"/>
      <c r="G123" s="38">
        <v>21</v>
      </c>
      <c r="H123" s="38" t="s">
        <v>12</v>
      </c>
      <c r="I123" s="38">
        <v>21</v>
      </c>
      <c r="J123" s="38"/>
      <c r="K123" s="38"/>
      <c r="L123" s="49"/>
    </row>
    <row r="124" spans="2:13" ht="13.5">
      <c r="B124" s="328" t="s">
        <v>83</v>
      </c>
      <c r="C124" s="328" t="s">
        <v>318</v>
      </c>
      <c r="D124" s="328"/>
      <c r="E124" s="308">
        <f>SUM(G123:G126)</f>
        <v>87</v>
      </c>
      <c r="F124" s="308" t="s">
        <v>24</v>
      </c>
      <c r="G124" s="38">
        <v>28</v>
      </c>
      <c r="H124" s="38" t="s">
        <v>12</v>
      </c>
      <c r="I124" s="38">
        <v>24</v>
      </c>
      <c r="J124" s="308" t="s">
        <v>26</v>
      </c>
      <c r="K124" s="308">
        <f>SUM(I123:I126)</f>
        <v>85</v>
      </c>
      <c r="L124" s="328" t="s">
        <v>9</v>
      </c>
      <c r="M124" s="328"/>
    </row>
    <row r="125" spans="2:13" ht="15" customHeight="1">
      <c r="B125" s="328"/>
      <c r="C125" s="328"/>
      <c r="D125" s="328"/>
      <c r="E125" s="308"/>
      <c r="F125" s="308"/>
      <c r="G125" s="38">
        <v>14</v>
      </c>
      <c r="H125" s="38" t="s">
        <v>12</v>
      </c>
      <c r="I125" s="38">
        <v>19</v>
      </c>
      <c r="J125" s="308"/>
      <c r="K125" s="308"/>
      <c r="L125" s="328"/>
      <c r="M125" s="328"/>
    </row>
    <row r="126" spans="2:13" ht="13.5">
      <c r="B126" s="38"/>
      <c r="C126" s="38"/>
      <c r="D126" s="40" t="s">
        <v>339</v>
      </c>
      <c r="E126" s="38"/>
      <c r="F126" s="38"/>
      <c r="G126" s="38">
        <v>24</v>
      </c>
      <c r="H126" s="38" t="s">
        <v>12</v>
      </c>
      <c r="I126" s="38">
        <v>21</v>
      </c>
      <c r="J126" s="38"/>
      <c r="K126" s="38"/>
      <c r="L126" s="43"/>
      <c r="M126" s="40" t="s">
        <v>339</v>
      </c>
    </row>
    <row r="127" spans="2:12" ht="13.5">
      <c r="B127" s="40"/>
      <c r="C127" s="40"/>
      <c r="D127" s="43"/>
      <c r="E127" s="43"/>
      <c r="F127" s="38"/>
      <c r="G127" s="38"/>
      <c r="H127" s="38"/>
      <c r="I127" s="38"/>
      <c r="J127" s="38"/>
      <c r="K127" s="43"/>
      <c r="L127" s="43"/>
    </row>
    <row r="128" spans="2:12" ht="13.5">
      <c r="B128" s="39" t="s">
        <v>113</v>
      </c>
      <c r="C128" s="39"/>
      <c r="D128" s="43"/>
      <c r="E128" s="38"/>
      <c r="F128" s="38"/>
      <c r="G128" s="38">
        <v>22</v>
      </c>
      <c r="H128" s="38" t="s">
        <v>12</v>
      </c>
      <c r="I128" s="38">
        <v>7</v>
      </c>
      <c r="J128" s="38"/>
      <c r="K128" s="38"/>
      <c r="L128" s="43"/>
    </row>
    <row r="129" spans="2:13" ht="13.5" customHeight="1">
      <c r="B129" s="328" t="s">
        <v>102</v>
      </c>
      <c r="C129" s="328" t="s">
        <v>319</v>
      </c>
      <c r="D129" s="328"/>
      <c r="E129" s="328">
        <f>SUM(G128:G131)</f>
        <v>90</v>
      </c>
      <c r="F129" s="328" t="s">
        <v>24</v>
      </c>
      <c r="G129" s="38">
        <v>30</v>
      </c>
      <c r="H129" s="38" t="s">
        <v>12</v>
      </c>
      <c r="I129" s="38">
        <v>8</v>
      </c>
      <c r="J129" s="328" t="s">
        <v>26</v>
      </c>
      <c r="K129" s="328">
        <f>SUM(I128:I131)</f>
        <v>58</v>
      </c>
      <c r="L129" s="328" t="s">
        <v>246</v>
      </c>
      <c r="M129" s="328"/>
    </row>
    <row r="130" spans="2:13" ht="15" customHeight="1">
      <c r="B130" s="328"/>
      <c r="C130" s="328"/>
      <c r="D130" s="328"/>
      <c r="E130" s="328"/>
      <c r="F130" s="328"/>
      <c r="G130" s="38">
        <v>25</v>
      </c>
      <c r="H130" s="38" t="s">
        <v>12</v>
      </c>
      <c r="I130" s="38">
        <v>16</v>
      </c>
      <c r="J130" s="328"/>
      <c r="K130" s="328"/>
      <c r="L130" s="328"/>
      <c r="M130" s="328"/>
    </row>
    <row r="131" spans="2:13" ht="13.5">
      <c r="B131" s="37"/>
      <c r="C131" s="40"/>
      <c r="D131" s="40"/>
      <c r="E131" s="37"/>
      <c r="F131" s="37"/>
      <c r="G131" s="37">
        <v>13</v>
      </c>
      <c r="H131" s="37" t="s">
        <v>12</v>
      </c>
      <c r="I131" s="37">
        <v>27</v>
      </c>
      <c r="J131" s="37"/>
      <c r="K131" s="37"/>
      <c r="L131" s="43"/>
      <c r="M131" s="40" t="s">
        <v>294</v>
      </c>
    </row>
    <row r="132" spans="2:12" ht="13.5">
      <c r="B132" s="40"/>
      <c r="C132" s="40"/>
      <c r="D132" s="40" t="s">
        <v>321</v>
      </c>
      <c r="E132" s="40"/>
      <c r="F132" s="37"/>
      <c r="G132" s="40"/>
      <c r="H132" s="40"/>
      <c r="I132" s="40"/>
      <c r="J132" s="37"/>
      <c r="K132" s="39"/>
      <c r="L132" s="49"/>
    </row>
    <row r="133" spans="2:12" ht="13.5">
      <c r="B133" s="39" t="s">
        <v>113</v>
      </c>
      <c r="C133" s="40"/>
      <c r="D133" s="43"/>
      <c r="E133" s="37"/>
      <c r="F133" s="37"/>
      <c r="G133" s="37">
        <v>9</v>
      </c>
      <c r="H133" s="37" t="s">
        <v>12</v>
      </c>
      <c r="I133" s="37">
        <v>14</v>
      </c>
      <c r="J133" s="37"/>
      <c r="K133" s="37"/>
      <c r="L133" s="49"/>
    </row>
    <row r="134" spans="2:13" ht="13.5" customHeight="1">
      <c r="B134" s="328" t="s">
        <v>103</v>
      </c>
      <c r="C134" s="328" t="s">
        <v>5</v>
      </c>
      <c r="D134" s="328"/>
      <c r="E134" s="328">
        <f>SUM(G133:G136)</f>
        <v>70</v>
      </c>
      <c r="F134" s="328" t="s">
        <v>24</v>
      </c>
      <c r="G134" s="38">
        <v>9</v>
      </c>
      <c r="H134" s="38" t="s">
        <v>12</v>
      </c>
      <c r="I134" s="38">
        <v>31</v>
      </c>
      <c r="J134" s="328" t="s">
        <v>26</v>
      </c>
      <c r="K134" s="328">
        <f>SUM(I133:I136)</f>
        <v>77</v>
      </c>
      <c r="L134" s="328" t="s">
        <v>8</v>
      </c>
      <c r="M134" s="328"/>
    </row>
    <row r="135" spans="2:13" ht="15" customHeight="1">
      <c r="B135" s="328"/>
      <c r="C135" s="328"/>
      <c r="D135" s="328"/>
      <c r="E135" s="328"/>
      <c r="F135" s="328"/>
      <c r="G135" s="38">
        <v>22</v>
      </c>
      <c r="H135" s="38" t="s">
        <v>12</v>
      </c>
      <c r="I135" s="38">
        <v>15</v>
      </c>
      <c r="J135" s="328"/>
      <c r="K135" s="328"/>
      <c r="L135" s="328"/>
      <c r="M135" s="328"/>
    </row>
    <row r="136" spans="2:13" ht="13.5">
      <c r="B136" s="37"/>
      <c r="C136" s="43"/>
      <c r="D136" s="40" t="s">
        <v>90</v>
      </c>
      <c r="E136" s="37"/>
      <c r="F136" s="37"/>
      <c r="G136" s="37">
        <v>30</v>
      </c>
      <c r="H136" s="37" t="s">
        <v>12</v>
      </c>
      <c r="I136" s="37">
        <v>17</v>
      </c>
      <c r="J136" s="37"/>
      <c r="K136" s="37"/>
      <c r="L136" s="43"/>
      <c r="M136" s="40" t="s">
        <v>90</v>
      </c>
    </row>
    <row r="137" spans="2:11" ht="13.5">
      <c r="B137" s="29"/>
      <c r="C137" s="29"/>
      <c r="E137" s="29"/>
      <c r="G137" s="29"/>
      <c r="H137" s="29"/>
      <c r="I137" s="29"/>
      <c r="K137" s="29"/>
    </row>
    <row r="138" spans="2:11" ht="13.5">
      <c r="B138" s="28" t="s">
        <v>240</v>
      </c>
      <c r="C138" s="28"/>
      <c r="E138" s="29"/>
      <c r="G138" s="29"/>
      <c r="H138" s="29"/>
      <c r="I138" s="29"/>
      <c r="K138" s="29"/>
    </row>
    <row r="139" spans="7:9" ht="13.5">
      <c r="G139" s="29"/>
      <c r="H139" s="29"/>
      <c r="I139" s="29"/>
    </row>
    <row r="140" spans="2:13" ht="13.5">
      <c r="B140" s="39" t="s">
        <v>113</v>
      </c>
      <c r="C140" s="39"/>
      <c r="D140" s="40"/>
      <c r="E140" s="37"/>
      <c r="F140" s="37"/>
      <c r="G140" s="37">
        <v>24</v>
      </c>
      <c r="H140" s="37" t="s">
        <v>12</v>
      </c>
      <c r="I140" s="37">
        <v>8</v>
      </c>
      <c r="J140" s="37"/>
      <c r="K140" s="37"/>
      <c r="L140" s="40"/>
      <c r="M140" s="40"/>
    </row>
    <row r="141" spans="2:13" ht="13.5" customHeight="1">
      <c r="B141" s="328" t="s">
        <v>72</v>
      </c>
      <c r="C141" s="328" t="s">
        <v>319</v>
      </c>
      <c r="D141" s="328"/>
      <c r="E141" s="308">
        <f>SUM(G140:G143)</f>
        <v>65</v>
      </c>
      <c r="F141" s="308" t="s">
        <v>24</v>
      </c>
      <c r="G141" s="38">
        <v>21</v>
      </c>
      <c r="H141" s="38" t="s">
        <v>12</v>
      </c>
      <c r="I141" s="38">
        <v>19</v>
      </c>
      <c r="J141" s="308" t="s">
        <v>26</v>
      </c>
      <c r="K141" s="308">
        <f>SUM(I140:I143)</f>
        <v>72</v>
      </c>
      <c r="L141" s="328" t="s">
        <v>342</v>
      </c>
      <c r="M141" s="328"/>
    </row>
    <row r="142" spans="2:13" ht="15" customHeight="1">
      <c r="B142" s="328"/>
      <c r="C142" s="328"/>
      <c r="D142" s="328"/>
      <c r="E142" s="308"/>
      <c r="F142" s="308"/>
      <c r="G142" s="38">
        <v>8</v>
      </c>
      <c r="H142" s="38" t="s">
        <v>12</v>
      </c>
      <c r="I142" s="38">
        <v>20</v>
      </c>
      <c r="J142" s="308"/>
      <c r="K142" s="308"/>
      <c r="L142" s="328"/>
      <c r="M142" s="328"/>
    </row>
    <row r="143" spans="2:13" ht="13.5">
      <c r="B143" s="37"/>
      <c r="C143" s="37"/>
      <c r="D143" s="40" t="s">
        <v>353</v>
      </c>
      <c r="E143" s="37"/>
      <c r="F143" s="37"/>
      <c r="G143" s="37">
        <v>12</v>
      </c>
      <c r="H143" s="37" t="s">
        <v>12</v>
      </c>
      <c r="I143" s="37">
        <v>25</v>
      </c>
      <c r="J143" s="37"/>
      <c r="K143" s="37"/>
      <c r="L143" s="40"/>
      <c r="M143" s="40" t="s">
        <v>352</v>
      </c>
    </row>
    <row r="144" spans="2:13" ht="13.5">
      <c r="B144" s="40"/>
      <c r="C144" s="40"/>
      <c r="D144" s="40"/>
      <c r="E144" s="40"/>
      <c r="F144" s="37"/>
      <c r="G144" s="37"/>
      <c r="H144" s="37"/>
      <c r="I144" s="37"/>
      <c r="J144" s="37"/>
      <c r="K144" s="40"/>
      <c r="L144" s="40"/>
      <c r="M144" s="40"/>
    </row>
    <row r="145" spans="2:13" ht="13.5">
      <c r="B145" s="39" t="s">
        <v>113</v>
      </c>
      <c r="C145" s="39"/>
      <c r="D145" s="40"/>
      <c r="E145" s="37"/>
      <c r="F145" s="37"/>
      <c r="G145" s="37">
        <v>24</v>
      </c>
      <c r="H145" s="37" t="s">
        <v>12</v>
      </c>
      <c r="I145" s="37">
        <v>22</v>
      </c>
      <c r="J145" s="37"/>
      <c r="K145" s="37"/>
      <c r="L145" s="40"/>
      <c r="M145" s="40"/>
    </row>
    <row r="146" spans="2:13" ht="13.5" customHeight="1">
      <c r="B146" s="328" t="s">
        <v>73</v>
      </c>
      <c r="C146" s="328" t="s">
        <v>5</v>
      </c>
      <c r="D146" s="328"/>
      <c r="E146" s="328">
        <f>SUM(G145:G148)</f>
        <v>68</v>
      </c>
      <c r="F146" s="328" t="s">
        <v>24</v>
      </c>
      <c r="G146" s="38">
        <v>13</v>
      </c>
      <c r="H146" s="38" t="s">
        <v>12</v>
      </c>
      <c r="I146" s="38">
        <v>21</v>
      </c>
      <c r="J146" s="328" t="s">
        <v>26</v>
      </c>
      <c r="K146" s="328">
        <f>SUM(I145:I148)</f>
        <v>74</v>
      </c>
      <c r="L146" s="328" t="s">
        <v>246</v>
      </c>
      <c r="M146" s="328"/>
    </row>
    <row r="147" spans="2:13" ht="15" customHeight="1">
      <c r="B147" s="328"/>
      <c r="C147" s="328"/>
      <c r="D147" s="328"/>
      <c r="E147" s="328"/>
      <c r="F147" s="328"/>
      <c r="G147" s="38">
        <v>11</v>
      </c>
      <c r="H147" s="38" t="s">
        <v>12</v>
      </c>
      <c r="I147" s="38">
        <v>9</v>
      </c>
      <c r="J147" s="328"/>
      <c r="K147" s="328"/>
      <c r="L147" s="328"/>
      <c r="M147" s="328"/>
    </row>
    <row r="148" spans="2:13" ht="13.5">
      <c r="B148" s="40"/>
      <c r="C148" s="40"/>
      <c r="D148" s="40" t="s">
        <v>339</v>
      </c>
      <c r="E148" s="37"/>
      <c r="F148" s="37"/>
      <c r="G148" s="37">
        <v>20</v>
      </c>
      <c r="H148" s="37" t="s">
        <v>12</v>
      </c>
      <c r="I148" s="37">
        <v>22</v>
      </c>
      <c r="J148" s="37"/>
      <c r="K148" s="37"/>
      <c r="L148" s="40"/>
      <c r="M148" s="40" t="s">
        <v>321</v>
      </c>
    </row>
    <row r="149" spans="2:13" ht="13.5">
      <c r="B149" s="40"/>
      <c r="C149" s="40"/>
      <c r="D149" s="40"/>
      <c r="E149" s="37"/>
      <c r="F149" s="37"/>
      <c r="G149" s="37"/>
      <c r="H149" s="37"/>
      <c r="I149" s="37"/>
      <c r="J149" s="37"/>
      <c r="K149" s="37"/>
      <c r="L149" s="40"/>
      <c r="M149" s="40"/>
    </row>
    <row r="150" spans="2:13" ht="13.5">
      <c r="B150" s="39" t="s">
        <v>114</v>
      </c>
      <c r="C150" s="39"/>
      <c r="D150" s="40"/>
      <c r="E150" s="37"/>
      <c r="F150" s="37"/>
      <c r="G150" s="37">
        <v>14</v>
      </c>
      <c r="H150" s="37" t="s">
        <v>12</v>
      </c>
      <c r="I150" s="37">
        <v>19</v>
      </c>
      <c r="J150" s="37"/>
      <c r="K150" s="37"/>
      <c r="L150" s="40"/>
      <c r="M150" s="40"/>
    </row>
    <row r="151" spans="2:13" ht="13.5">
      <c r="B151" s="328" t="s">
        <v>75</v>
      </c>
      <c r="C151" s="328" t="s">
        <v>3</v>
      </c>
      <c r="D151" s="328"/>
      <c r="E151" s="328">
        <f>SUM(G150:G154)</f>
        <v>87</v>
      </c>
      <c r="F151" s="328" t="s">
        <v>24</v>
      </c>
      <c r="G151" s="38">
        <v>16</v>
      </c>
      <c r="H151" s="38" t="s">
        <v>12</v>
      </c>
      <c r="I151" s="38">
        <v>17</v>
      </c>
      <c r="J151" s="328" t="s">
        <v>26</v>
      </c>
      <c r="K151" s="328">
        <f>SUM(I150:I154)</f>
        <v>80</v>
      </c>
      <c r="L151" s="328" t="s">
        <v>9</v>
      </c>
      <c r="M151" s="328"/>
    </row>
    <row r="152" spans="2:13" ht="13.5">
      <c r="B152" s="328"/>
      <c r="C152" s="328"/>
      <c r="D152" s="328"/>
      <c r="E152" s="328"/>
      <c r="F152" s="328"/>
      <c r="G152" s="38">
        <v>21</v>
      </c>
      <c r="H152" s="38" t="s">
        <v>12</v>
      </c>
      <c r="I152" s="38">
        <v>21</v>
      </c>
      <c r="J152" s="328"/>
      <c r="K152" s="328"/>
      <c r="L152" s="328"/>
      <c r="M152" s="328"/>
    </row>
    <row r="153" spans="2:13" ht="13.5">
      <c r="B153" s="43"/>
      <c r="C153" s="43"/>
      <c r="D153" s="40" t="s">
        <v>352</v>
      </c>
      <c r="E153" s="38"/>
      <c r="F153" s="38"/>
      <c r="G153" s="38">
        <v>23</v>
      </c>
      <c r="H153" s="38" t="s">
        <v>12</v>
      </c>
      <c r="I153" s="38">
        <v>17</v>
      </c>
      <c r="J153" s="38"/>
      <c r="K153" s="38"/>
      <c r="L153" s="43"/>
      <c r="M153" s="40" t="s">
        <v>321</v>
      </c>
    </row>
    <row r="154" spans="2:13" ht="13.5">
      <c r="B154" s="43"/>
      <c r="C154" s="43"/>
      <c r="D154" s="40"/>
      <c r="E154" s="38"/>
      <c r="F154" s="38"/>
      <c r="G154" s="38">
        <v>13</v>
      </c>
      <c r="H154" s="38" t="s">
        <v>12</v>
      </c>
      <c r="I154" s="38">
        <v>6</v>
      </c>
      <c r="J154" s="38"/>
      <c r="K154" s="38"/>
      <c r="L154" s="43"/>
      <c r="M154" s="40"/>
    </row>
    <row r="155" spans="2:13" ht="13.5">
      <c r="B155" s="40"/>
      <c r="C155" s="40"/>
      <c r="D155" s="43"/>
      <c r="E155" s="38"/>
      <c r="F155" s="38"/>
      <c r="G155" s="38"/>
      <c r="H155" s="38"/>
      <c r="I155" s="38"/>
      <c r="J155" s="38"/>
      <c r="K155" s="38"/>
      <c r="L155" s="43"/>
      <c r="M155" s="40"/>
    </row>
    <row r="156" spans="2:13" ht="13.5">
      <c r="B156" s="39" t="s">
        <v>114</v>
      </c>
      <c r="C156" s="39"/>
      <c r="D156" s="43"/>
      <c r="E156" s="38"/>
      <c r="F156" s="38"/>
      <c r="G156" s="38">
        <v>22</v>
      </c>
      <c r="H156" s="38" t="s">
        <v>12</v>
      </c>
      <c r="I156" s="38">
        <v>27</v>
      </c>
      <c r="J156" s="38"/>
      <c r="K156" s="38"/>
      <c r="L156" s="43"/>
      <c r="M156" s="40"/>
    </row>
    <row r="157" spans="2:13" ht="13.5">
      <c r="B157" s="328" t="s">
        <v>83</v>
      </c>
      <c r="C157" s="328" t="s">
        <v>318</v>
      </c>
      <c r="D157" s="328"/>
      <c r="E157" s="328">
        <f>SUM(G156:G159)</f>
        <v>97</v>
      </c>
      <c r="F157" s="328" t="s">
        <v>24</v>
      </c>
      <c r="G157" s="38">
        <v>21</v>
      </c>
      <c r="H157" s="38" t="s">
        <v>12</v>
      </c>
      <c r="I157" s="38">
        <v>22</v>
      </c>
      <c r="J157" s="328" t="s">
        <v>26</v>
      </c>
      <c r="K157" s="328">
        <f>SUM(I156:I159)</f>
        <v>78</v>
      </c>
      <c r="L157" s="328" t="s">
        <v>128</v>
      </c>
      <c r="M157" s="328"/>
    </row>
    <row r="158" spans="2:13" ht="13.5">
      <c r="B158" s="328"/>
      <c r="C158" s="328"/>
      <c r="D158" s="328"/>
      <c r="E158" s="328"/>
      <c r="F158" s="328"/>
      <c r="G158" s="38">
        <v>27</v>
      </c>
      <c r="H158" s="38" t="s">
        <v>12</v>
      </c>
      <c r="I158" s="38">
        <v>17</v>
      </c>
      <c r="J158" s="328"/>
      <c r="K158" s="328"/>
      <c r="L158" s="328"/>
      <c r="M158" s="328"/>
    </row>
    <row r="159" spans="2:13" ht="13.5">
      <c r="B159" s="40"/>
      <c r="C159" s="40"/>
      <c r="D159" s="40" t="s">
        <v>353</v>
      </c>
      <c r="E159" s="37"/>
      <c r="F159" s="37"/>
      <c r="G159" s="37">
        <v>27</v>
      </c>
      <c r="H159" s="37" t="s">
        <v>28</v>
      </c>
      <c r="I159" s="37">
        <v>12</v>
      </c>
      <c r="J159" s="37"/>
      <c r="K159" s="37"/>
      <c r="L159" s="40"/>
      <c r="M159" s="40" t="s">
        <v>339</v>
      </c>
    </row>
    <row r="160" ht="14.25" thickBot="1">
      <c r="I160" s="34"/>
    </row>
    <row r="161" spans="2:12" ht="19.5" customHeight="1">
      <c r="B161" s="33" t="s">
        <v>50</v>
      </c>
      <c r="C161" s="33"/>
      <c r="D161" s="33" t="s">
        <v>17</v>
      </c>
      <c r="E161" s="335" t="s">
        <v>134</v>
      </c>
      <c r="F161" s="336"/>
      <c r="G161" s="336"/>
      <c r="H161" s="337"/>
      <c r="I161" s="25"/>
      <c r="J161" s="99" t="s">
        <v>173</v>
      </c>
      <c r="K161" s="99"/>
      <c r="L161" s="27" t="s">
        <v>387</v>
      </c>
    </row>
    <row r="162" spans="4:12" ht="19.5" customHeight="1">
      <c r="D162" s="33" t="s">
        <v>18</v>
      </c>
      <c r="E162" s="329" t="s">
        <v>136</v>
      </c>
      <c r="F162" s="330"/>
      <c r="G162" s="330"/>
      <c r="H162" s="331"/>
      <c r="I162" s="25"/>
      <c r="J162" s="99" t="s">
        <v>173</v>
      </c>
      <c r="K162" s="99"/>
      <c r="L162" s="27" t="s">
        <v>388</v>
      </c>
    </row>
    <row r="163" spans="4:12" ht="19.5" customHeight="1">
      <c r="D163" s="33" t="s">
        <v>19</v>
      </c>
      <c r="E163" s="329" t="s">
        <v>131</v>
      </c>
      <c r="F163" s="330"/>
      <c r="G163" s="330"/>
      <c r="H163" s="331"/>
      <c r="I163" s="25"/>
      <c r="J163" s="99" t="s">
        <v>173</v>
      </c>
      <c r="K163" s="99"/>
      <c r="L163" s="27" t="s">
        <v>389</v>
      </c>
    </row>
    <row r="164" spans="4:12" ht="19.5" customHeight="1" thickBot="1">
      <c r="D164" s="33" t="s">
        <v>20</v>
      </c>
      <c r="E164" s="325" t="s">
        <v>143</v>
      </c>
      <c r="F164" s="326"/>
      <c r="G164" s="326"/>
      <c r="H164" s="327"/>
      <c r="I164" s="25"/>
      <c r="J164" s="99" t="s">
        <v>173</v>
      </c>
      <c r="K164" s="99"/>
      <c r="L164" s="27" t="s">
        <v>390</v>
      </c>
    </row>
    <row r="165" spans="4:12" ht="19.5" customHeight="1">
      <c r="D165" s="124" t="s">
        <v>45</v>
      </c>
      <c r="E165" s="332" t="s">
        <v>8</v>
      </c>
      <c r="F165" s="333"/>
      <c r="G165" s="333"/>
      <c r="H165" s="334"/>
      <c r="I165" s="125"/>
      <c r="J165" s="126" t="s">
        <v>174</v>
      </c>
      <c r="K165" s="126"/>
      <c r="L165" s="127" t="s">
        <v>387</v>
      </c>
    </row>
    <row r="166" spans="4:12" ht="19.5" customHeight="1">
      <c r="D166" s="121" t="s">
        <v>68</v>
      </c>
      <c r="E166" s="329" t="s">
        <v>159</v>
      </c>
      <c r="F166" s="330"/>
      <c r="G166" s="330"/>
      <c r="H166" s="331"/>
      <c r="I166" s="122"/>
      <c r="J166" s="123" t="s">
        <v>174</v>
      </c>
      <c r="K166" s="123"/>
      <c r="L166" s="40" t="s">
        <v>388</v>
      </c>
    </row>
    <row r="167" spans="4:12" ht="19.5" customHeight="1">
      <c r="D167" s="121" t="s">
        <v>46</v>
      </c>
      <c r="E167" s="329" t="s">
        <v>246</v>
      </c>
      <c r="F167" s="330"/>
      <c r="G167" s="330"/>
      <c r="H167" s="331"/>
      <c r="I167" s="122"/>
      <c r="J167" s="123" t="s">
        <v>174</v>
      </c>
      <c r="K167" s="123"/>
      <c r="L167" s="40" t="s">
        <v>389</v>
      </c>
    </row>
    <row r="168" spans="4:12" ht="19.5" customHeight="1" thickBot="1">
      <c r="D168" s="121" t="s">
        <v>69</v>
      </c>
      <c r="E168" s="343" t="s">
        <v>5</v>
      </c>
      <c r="F168" s="344"/>
      <c r="G168" s="344"/>
      <c r="H168" s="345"/>
      <c r="I168" s="122"/>
      <c r="J168" s="123" t="s">
        <v>174</v>
      </c>
      <c r="K168" s="123"/>
      <c r="L168" s="40" t="s">
        <v>390</v>
      </c>
    </row>
    <row r="169" spans="4:11" ht="19.5" customHeight="1">
      <c r="D169" s="35"/>
      <c r="E169" s="54"/>
      <c r="F169" s="54"/>
      <c r="G169" s="54"/>
      <c r="H169" s="54"/>
      <c r="I169" s="25"/>
      <c r="J169" s="99"/>
      <c r="K169" s="99"/>
    </row>
    <row r="170" spans="4:13" ht="19.5" customHeight="1">
      <c r="D170" s="273"/>
      <c r="E170" s="274"/>
      <c r="F170" s="274"/>
      <c r="G170" s="274"/>
      <c r="H170" s="274"/>
      <c r="I170" s="25"/>
      <c r="J170" s="275"/>
      <c r="K170" s="275"/>
      <c r="L170" s="276"/>
      <c r="M170" s="275"/>
    </row>
    <row r="171" spans="3:14" ht="19.5" customHeight="1">
      <c r="C171" s="32"/>
      <c r="D171" s="338" t="s">
        <v>88</v>
      </c>
      <c r="E171" s="338"/>
      <c r="F171" s="339" t="s">
        <v>89</v>
      </c>
      <c r="G171" s="340"/>
      <c r="H171" s="340"/>
      <c r="I171" s="340"/>
      <c r="J171" s="341"/>
      <c r="K171" s="264" t="s">
        <v>391</v>
      </c>
      <c r="L171" s="277"/>
      <c r="M171" s="278"/>
      <c r="N171" s="40"/>
    </row>
    <row r="172" spans="2:13" ht="21" customHeight="1">
      <c r="B172" s="32" t="s">
        <v>47</v>
      </c>
      <c r="C172" s="32"/>
      <c r="D172" s="321" t="s">
        <v>392</v>
      </c>
      <c r="E172" s="321"/>
      <c r="F172" s="322" t="s">
        <v>3</v>
      </c>
      <c r="G172" s="323"/>
      <c r="H172" s="323"/>
      <c r="I172" s="323"/>
      <c r="J172" s="324"/>
      <c r="K172" s="269">
        <v>25</v>
      </c>
      <c r="L172" s="270"/>
      <c r="M172" s="271"/>
    </row>
    <row r="173" spans="2:14" ht="21" customHeight="1">
      <c r="B173" s="32" t="s">
        <v>21</v>
      </c>
      <c r="C173" s="32"/>
      <c r="D173" s="320" t="s">
        <v>393</v>
      </c>
      <c r="E173" s="321"/>
      <c r="F173" s="322" t="s">
        <v>6</v>
      </c>
      <c r="G173" s="323"/>
      <c r="H173" s="323"/>
      <c r="I173" s="323"/>
      <c r="J173" s="324"/>
      <c r="K173" s="269">
        <v>1</v>
      </c>
      <c r="L173" s="267"/>
      <c r="M173" s="268"/>
      <c r="N173" s="40"/>
    </row>
    <row r="174" spans="2:13" ht="21" customHeight="1">
      <c r="B174" s="32" t="s">
        <v>22</v>
      </c>
      <c r="C174" s="32"/>
      <c r="D174" s="320" t="s">
        <v>394</v>
      </c>
      <c r="E174" s="321"/>
      <c r="F174" s="322" t="s">
        <v>288</v>
      </c>
      <c r="G174" s="323"/>
      <c r="H174" s="323"/>
      <c r="I174" s="323"/>
      <c r="J174" s="324"/>
      <c r="K174" s="269">
        <v>62</v>
      </c>
      <c r="L174" s="61" t="s">
        <v>372</v>
      </c>
      <c r="M174" s="61" t="s">
        <v>395</v>
      </c>
    </row>
    <row r="175" spans="2:13" ht="21" customHeight="1">
      <c r="B175" s="32" t="s">
        <v>226</v>
      </c>
      <c r="D175" s="320" t="s">
        <v>396</v>
      </c>
      <c r="E175" s="321"/>
      <c r="F175" s="322" t="s">
        <v>6</v>
      </c>
      <c r="G175" s="323"/>
      <c r="H175" s="323"/>
      <c r="I175" s="323"/>
      <c r="J175" s="324"/>
      <c r="K175" s="269">
        <v>6</v>
      </c>
      <c r="L175" s="61" t="s">
        <v>397</v>
      </c>
      <c r="M175" s="61" t="s">
        <v>398</v>
      </c>
    </row>
    <row r="176" spans="2:13" ht="21" customHeight="1">
      <c r="B176" s="32" t="s">
        <v>293</v>
      </c>
      <c r="D176" s="320" t="s">
        <v>394</v>
      </c>
      <c r="E176" s="321"/>
      <c r="F176" s="322" t="s">
        <v>288</v>
      </c>
      <c r="G176" s="323"/>
      <c r="H176" s="323"/>
      <c r="I176" s="323"/>
      <c r="J176" s="324"/>
      <c r="K176" s="269">
        <v>62</v>
      </c>
      <c r="L176" s="61" t="s">
        <v>399</v>
      </c>
      <c r="M176" s="61" t="s">
        <v>400</v>
      </c>
    </row>
    <row r="178" spans="2:13" ht="45" customHeight="1">
      <c r="B178" s="120" t="s">
        <v>221</v>
      </c>
      <c r="C178" s="120"/>
      <c r="D178" s="318" t="s">
        <v>222</v>
      </c>
      <c r="E178" s="318"/>
      <c r="F178" s="318"/>
      <c r="G178" s="318"/>
      <c r="H178" s="318"/>
      <c r="I178" s="318"/>
      <c r="J178" s="318"/>
      <c r="K178" s="318"/>
      <c r="L178" s="318"/>
      <c r="M178" s="318"/>
    </row>
    <row r="179" spans="2:13" ht="57.75" customHeight="1">
      <c r="B179" s="120"/>
      <c r="C179" s="120"/>
      <c r="D179" s="318" t="s">
        <v>223</v>
      </c>
      <c r="E179" s="318"/>
      <c r="F179" s="318"/>
      <c r="G179" s="318"/>
      <c r="H179" s="318"/>
      <c r="I179" s="318"/>
      <c r="J179" s="318"/>
      <c r="K179" s="318"/>
      <c r="L179" s="318"/>
      <c r="M179" s="318"/>
    </row>
    <row r="180" spans="2:13" ht="13.5">
      <c r="B180" s="120"/>
      <c r="C180" s="120"/>
      <c r="D180" s="120"/>
      <c r="F180" s="22"/>
      <c r="J180" s="30"/>
      <c r="M180" s="29"/>
    </row>
    <row r="181" spans="2:13" ht="16.5" customHeight="1">
      <c r="B181" s="120"/>
      <c r="C181" s="120"/>
      <c r="D181" s="319" t="s">
        <v>224</v>
      </c>
      <c r="E181" s="319"/>
      <c r="F181" s="319"/>
      <c r="G181" s="319"/>
      <c r="H181" s="319"/>
      <c r="I181" s="319"/>
      <c r="J181" s="319"/>
      <c r="K181" s="319"/>
      <c r="L181" s="319"/>
      <c r="M181" s="319"/>
    </row>
  </sheetData>
  <sheetProtection/>
  <mergeCells count="228">
    <mergeCell ref="J28:J29"/>
    <mergeCell ref="K28:K29"/>
    <mergeCell ref="L36:M37"/>
    <mergeCell ref="B36:B37"/>
    <mergeCell ref="C36:D37"/>
    <mergeCell ref="E36:E37"/>
    <mergeCell ref="F36:F37"/>
    <mergeCell ref="J36:J37"/>
    <mergeCell ref="K36:K37"/>
    <mergeCell ref="B28:B29"/>
    <mergeCell ref="C28:D29"/>
    <mergeCell ref="E28:E29"/>
    <mergeCell ref="F28:F29"/>
    <mergeCell ref="B157:B158"/>
    <mergeCell ref="E157:E158"/>
    <mergeCell ref="F157:F158"/>
    <mergeCell ref="K146:K147"/>
    <mergeCell ref="J146:J147"/>
    <mergeCell ref="B151:B152"/>
    <mergeCell ref="E151:E152"/>
    <mergeCell ref="F151:F152"/>
    <mergeCell ref="C146:D147"/>
    <mergeCell ref="B146:B147"/>
    <mergeCell ref="F146:F147"/>
    <mergeCell ref="C141:D142"/>
    <mergeCell ref="E141:E142"/>
    <mergeCell ref="E134:E135"/>
    <mergeCell ref="C134:D135"/>
    <mergeCell ref="B118:B119"/>
    <mergeCell ref="E118:E119"/>
    <mergeCell ref="C151:D152"/>
    <mergeCell ref="E146:E147"/>
    <mergeCell ref="B141:B142"/>
    <mergeCell ref="E129:E130"/>
    <mergeCell ref="B134:B135"/>
    <mergeCell ref="B124:B125"/>
    <mergeCell ref="B129:B130"/>
    <mergeCell ref="C129:D130"/>
    <mergeCell ref="C71:D72"/>
    <mergeCell ref="E76:E77"/>
    <mergeCell ref="B98:B99"/>
    <mergeCell ref="B113:B114"/>
    <mergeCell ref="B103:B104"/>
    <mergeCell ref="B81:B82"/>
    <mergeCell ref="B108:B109"/>
    <mergeCell ref="C86:D87"/>
    <mergeCell ref="E103:E104"/>
    <mergeCell ref="E81:E82"/>
    <mergeCell ref="B91:B92"/>
    <mergeCell ref="B71:B72"/>
    <mergeCell ref="E71:E72"/>
    <mergeCell ref="E91:E92"/>
    <mergeCell ref="B76:B77"/>
    <mergeCell ref="B86:B87"/>
    <mergeCell ref="E86:E87"/>
    <mergeCell ref="C81:D82"/>
    <mergeCell ref="C91:D92"/>
    <mergeCell ref="C76:D77"/>
    <mergeCell ref="B56:B57"/>
    <mergeCell ref="E56:E57"/>
    <mergeCell ref="B61:B62"/>
    <mergeCell ref="B66:B67"/>
    <mergeCell ref="C56:D57"/>
    <mergeCell ref="C61:D62"/>
    <mergeCell ref="E61:E62"/>
    <mergeCell ref="C66:D67"/>
    <mergeCell ref="E66:E67"/>
    <mergeCell ref="C46:D47"/>
    <mergeCell ref="B41:B42"/>
    <mergeCell ref="C41:D42"/>
    <mergeCell ref="B51:B52"/>
    <mergeCell ref="F98:F99"/>
    <mergeCell ref="B13:B14"/>
    <mergeCell ref="B18:B19"/>
    <mergeCell ref="B23:B24"/>
    <mergeCell ref="F23:F24"/>
    <mergeCell ref="C23:D24"/>
    <mergeCell ref="E18:E19"/>
    <mergeCell ref="F18:F19"/>
    <mergeCell ref="B46:B47"/>
    <mergeCell ref="C51:D52"/>
    <mergeCell ref="J151:J152"/>
    <mergeCell ref="E108:E109"/>
    <mergeCell ref="F91:F92"/>
    <mergeCell ref="E23:E24"/>
    <mergeCell ref="F41:F42"/>
    <mergeCell ref="E51:E52"/>
    <mergeCell ref="F86:F87"/>
    <mergeCell ref="E46:E47"/>
    <mergeCell ref="E41:E42"/>
    <mergeCell ref="F46:F47"/>
    <mergeCell ref="F113:F114"/>
    <mergeCell ref="F118:F119"/>
    <mergeCell ref="K151:K152"/>
    <mergeCell ref="J124:J125"/>
    <mergeCell ref="J129:J130"/>
    <mergeCell ref="J134:J135"/>
    <mergeCell ref="K134:K135"/>
    <mergeCell ref="K124:K125"/>
    <mergeCell ref="K129:K130"/>
    <mergeCell ref="K141:K142"/>
    <mergeCell ref="J141:J142"/>
    <mergeCell ref="F134:F135"/>
    <mergeCell ref="F129:F130"/>
    <mergeCell ref="F124:F125"/>
    <mergeCell ref="F141:F142"/>
    <mergeCell ref="J113:J114"/>
    <mergeCell ref="J108:J109"/>
    <mergeCell ref="K108:K109"/>
    <mergeCell ref="L134:M135"/>
    <mergeCell ref="L129:M130"/>
    <mergeCell ref="J118:J119"/>
    <mergeCell ref="K113:K114"/>
    <mergeCell ref="L141:M142"/>
    <mergeCell ref="K103:K104"/>
    <mergeCell ref="L103:M104"/>
    <mergeCell ref="K118:K119"/>
    <mergeCell ref="F51:F52"/>
    <mergeCell ref="J61:J62"/>
    <mergeCell ref="K61:K62"/>
    <mergeCell ref="K51:K52"/>
    <mergeCell ref="J51:J52"/>
    <mergeCell ref="F61:F62"/>
    <mergeCell ref="F108:F109"/>
    <mergeCell ref="J71:J72"/>
    <mergeCell ref="K81:K82"/>
    <mergeCell ref="K76:K77"/>
    <mergeCell ref="F81:F82"/>
    <mergeCell ref="F76:F77"/>
    <mergeCell ref="J103:J104"/>
    <mergeCell ref="J98:J99"/>
    <mergeCell ref="F103:F104"/>
    <mergeCell ref="K98:K99"/>
    <mergeCell ref="L28:M29"/>
    <mergeCell ref="B3:L3"/>
    <mergeCell ref="B8:B9"/>
    <mergeCell ref="E8:E9"/>
    <mergeCell ref="F8:F9"/>
    <mergeCell ref="J8:J9"/>
    <mergeCell ref="J18:J19"/>
    <mergeCell ref="C8:D9"/>
    <mergeCell ref="L8:M9"/>
    <mergeCell ref="K8:K9"/>
    <mergeCell ref="L18:M19"/>
    <mergeCell ref="L13:M14"/>
    <mergeCell ref="L23:M24"/>
    <mergeCell ref="C18:D19"/>
    <mergeCell ref="C13:D14"/>
    <mergeCell ref="E13:E14"/>
    <mergeCell ref="F13:F14"/>
    <mergeCell ref="K18:K19"/>
    <mergeCell ref="K23:K24"/>
    <mergeCell ref="J23:J24"/>
    <mergeCell ref="J91:J92"/>
    <mergeCell ref="K91:K92"/>
    <mergeCell ref="J76:J77"/>
    <mergeCell ref="J86:J87"/>
    <mergeCell ref="J81:J82"/>
    <mergeCell ref="K86:K87"/>
    <mergeCell ref="J13:J14"/>
    <mergeCell ref="K13:K14"/>
    <mergeCell ref="J46:J47"/>
    <mergeCell ref="J56:J57"/>
    <mergeCell ref="K41:K42"/>
    <mergeCell ref="J41:J42"/>
    <mergeCell ref="K46:K47"/>
    <mergeCell ref="J66:J67"/>
    <mergeCell ref="K66:K67"/>
    <mergeCell ref="K56:K57"/>
    <mergeCell ref="F66:F67"/>
    <mergeCell ref="F71:F72"/>
    <mergeCell ref="K71:K72"/>
    <mergeCell ref="F56:F57"/>
    <mergeCell ref="E98:E99"/>
    <mergeCell ref="C157:D158"/>
    <mergeCell ref="C98:D99"/>
    <mergeCell ref="C108:D109"/>
    <mergeCell ref="C103:D104"/>
    <mergeCell ref="C118:D119"/>
    <mergeCell ref="C113:D114"/>
    <mergeCell ref="E124:E125"/>
    <mergeCell ref="E113:E114"/>
    <mergeCell ref="C124:D125"/>
    <mergeCell ref="L41:M42"/>
    <mergeCell ref="L124:M125"/>
    <mergeCell ref="L91:M92"/>
    <mergeCell ref="L118:M119"/>
    <mergeCell ref="L113:M114"/>
    <mergeCell ref="L86:M87"/>
    <mergeCell ref="L81:M82"/>
    <mergeCell ref="L61:M62"/>
    <mergeCell ref="L56:M57"/>
    <mergeCell ref="L76:M77"/>
    <mergeCell ref="L71:M72"/>
    <mergeCell ref="L46:M47"/>
    <mergeCell ref="L51:M52"/>
    <mergeCell ref="L66:M67"/>
    <mergeCell ref="B1:M1"/>
    <mergeCell ref="D173:E173"/>
    <mergeCell ref="F173:J173"/>
    <mergeCell ref="L98:M99"/>
    <mergeCell ref="L108:M109"/>
    <mergeCell ref="L151:M152"/>
    <mergeCell ref="L146:M147"/>
    <mergeCell ref="E167:H167"/>
    <mergeCell ref="L157:M158"/>
    <mergeCell ref="E168:H168"/>
    <mergeCell ref="D171:E171"/>
    <mergeCell ref="F171:J171"/>
    <mergeCell ref="D174:E174"/>
    <mergeCell ref="F174:J174"/>
    <mergeCell ref="D172:E172"/>
    <mergeCell ref="F172:J172"/>
    <mergeCell ref="E165:H165"/>
    <mergeCell ref="E166:H166"/>
    <mergeCell ref="E163:H163"/>
    <mergeCell ref="E161:H161"/>
    <mergeCell ref="E164:H164"/>
    <mergeCell ref="J157:J158"/>
    <mergeCell ref="K157:K158"/>
    <mergeCell ref="E162:H162"/>
    <mergeCell ref="D178:M178"/>
    <mergeCell ref="D179:M179"/>
    <mergeCell ref="D181:M181"/>
    <mergeCell ref="D175:E175"/>
    <mergeCell ref="F175:J175"/>
    <mergeCell ref="D176:E176"/>
    <mergeCell ref="F176:J17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1">
      <selection activeCell="AE3" sqref="AE3"/>
    </sheetView>
  </sheetViews>
  <sheetFormatPr defaultColWidth="9.00390625" defaultRowHeight="13.5"/>
  <cols>
    <col min="1" max="1" width="3.50390625" style="5" customWidth="1"/>
    <col min="2" max="2" width="5.625" style="5" customWidth="1"/>
    <col min="3" max="3" width="2.875" style="5" customWidth="1"/>
    <col min="4" max="5" width="5.625" style="5" customWidth="1"/>
    <col min="6" max="6" width="2.875" style="5" customWidth="1"/>
    <col min="7" max="8" width="5.625" style="5" customWidth="1"/>
    <col min="9" max="9" width="2.875" style="5" customWidth="1"/>
    <col min="10" max="11" width="5.625" style="5" customWidth="1"/>
    <col min="12" max="12" width="2.875" style="5" customWidth="1"/>
    <col min="13" max="14" width="5.625" style="5" customWidth="1"/>
    <col min="15" max="15" width="2.875" style="5" customWidth="1"/>
    <col min="16" max="17" width="5.625" style="5" customWidth="1"/>
    <col min="18" max="18" width="2.875" style="5" customWidth="1"/>
    <col min="19" max="20" width="5.625" style="5" customWidth="1"/>
    <col min="21" max="21" width="2.875" style="5" customWidth="1"/>
    <col min="22" max="23" width="5.625" style="5" customWidth="1"/>
    <col min="24" max="24" width="2.875" style="5" customWidth="1"/>
    <col min="25" max="26" width="5.625" style="5" customWidth="1"/>
    <col min="27" max="27" width="2.875" style="5" customWidth="1"/>
    <col min="28" max="28" width="5.125" style="5" customWidth="1"/>
    <col min="29" max="29" width="4.625" style="5" customWidth="1"/>
    <col min="30" max="30" width="4.50390625" style="5" customWidth="1"/>
    <col min="31" max="31" width="5.25390625" style="5" bestFit="1" customWidth="1"/>
    <col min="32" max="16384" width="9.00390625" style="5" customWidth="1"/>
  </cols>
  <sheetData>
    <row r="1" spans="1:28" ht="15" customHeight="1">
      <c r="A1" s="6"/>
      <c r="B1" s="580" t="s">
        <v>93</v>
      </c>
      <c r="C1" s="581"/>
      <c r="D1" s="582"/>
      <c r="E1" s="603" t="s">
        <v>94</v>
      </c>
      <c r="F1" s="604"/>
      <c r="G1" s="605"/>
      <c r="H1" s="580" t="s">
        <v>95</v>
      </c>
      <c r="I1" s="581"/>
      <c r="J1" s="582"/>
      <c r="K1" s="580" t="s">
        <v>96</v>
      </c>
      <c r="L1" s="581"/>
      <c r="M1" s="582"/>
      <c r="N1" s="580" t="s">
        <v>117</v>
      </c>
      <c r="O1" s="581"/>
      <c r="P1" s="582"/>
      <c r="Q1" s="580" t="s">
        <v>118</v>
      </c>
      <c r="R1" s="581"/>
      <c r="S1" s="582"/>
      <c r="T1" s="580" t="s">
        <v>119</v>
      </c>
      <c r="U1" s="581"/>
      <c r="V1" s="582"/>
      <c r="W1" s="580" t="s">
        <v>120</v>
      </c>
      <c r="X1" s="581"/>
      <c r="Y1" s="582"/>
      <c r="Z1" s="579" t="s">
        <v>56</v>
      </c>
      <c r="AA1" s="579"/>
      <c r="AB1" s="6" t="s">
        <v>57</v>
      </c>
    </row>
    <row r="2" spans="1:28" ht="16.5" customHeight="1">
      <c r="A2" s="583" t="s">
        <v>93</v>
      </c>
      <c r="B2" s="570"/>
      <c r="C2" s="571"/>
      <c r="D2" s="572"/>
      <c r="E2" s="602">
        <f>IF(E4&gt;G4,2,1)</f>
        <v>1</v>
      </c>
      <c r="F2" s="602"/>
      <c r="G2" s="602"/>
      <c r="H2" s="602">
        <f>IF(H4&gt;J4,2,1)</f>
        <v>1</v>
      </c>
      <c r="I2" s="602"/>
      <c r="J2" s="602"/>
      <c r="K2" s="602">
        <f>IF(K4&gt;M4,2,1)</f>
        <v>1</v>
      </c>
      <c r="L2" s="602"/>
      <c r="M2" s="602"/>
      <c r="N2" s="602">
        <f>IF(N4&gt;P4,2,1)</f>
        <v>1</v>
      </c>
      <c r="O2" s="602"/>
      <c r="P2" s="602"/>
      <c r="Q2" s="579">
        <f>IF(Q4&gt;S4,2,1)</f>
        <v>1</v>
      </c>
      <c r="R2" s="579"/>
      <c r="S2" s="579"/>
      <c r="T2" s="579">
        <f>IF(T4&gt;V4,2,1)</f>
        <v>1</v>
      </c>
      <c r="U2" s="579"/>
      <c r="V2" s="579"/>
      <c r="W2" s="579">
        <f>IF(W4&gt;Y4,2,1)</f>
        <v>1</v>
      </c>
      <c r="X2" s="579"/>
      <c r="Y2" s="579"/>
      <c r="Z2" s="579">
        <f>SUM(E2:M2)</f>
        <v>3</v>
      </c>
      <c r="AA2" s="579"/>
      <c r="AB2" s="579"/>
    </row>
    <row r="3" spans="1:28" s="10" customFormat="1" ht="9.75" customHeight="1">
      <c r="A3" s="584"/>
      <c r="B3" s="573"/>
      <c r="C3" s="574"/>
      <c r="D3" s="575"/>
      <c r="E3" s="55" t="s">
        <v>58</v>
      </c>
      <c r="F3" s="56" t="s">
        <v>12</v>
      </c>
      <c r="G3" s="57" t="s">
        <v>59</v>
      </c>
      <c r="H3" s="55" t="s">
        <v>58</v>
      </c>
      <c r="I3" s="56" t="s">
        <v>12</v>
      </c>
      <c r="J3" s="57" t="s">
        <v>60</v>
      </c>
      <c r="K3" s="55" t="s">
        <v>58</v>
      </c>
      <c r="L3" s="56" t="s">
        <v>12</v>
      </c>
      <c r="M3" s="57" t="s">
        <v>61</v>
      </c>
      <c r="N3" s="55" t="s">
        <v>58</v>
      </c>
      <c r="O3" s="56" t="s">
        <v>12</v>
      </c>
      <c r="P3" s="57" t="s">
        <v>121</v>
      </c>
      <c r="Q3" s="7" t="s">
        <v>58</v>
      </c>
      <c r="R3" s="8" t="s">
        <v>12</v>
      </c>
      <c r="S3" s="9" t="s">
        <v>122</v>
      </c>
      <c r="T3" s="7" t="s">
        <v>58</v>
      </c>
      <c r="U3" s="8" t="s">
        <v>12</v>
      </c>
      <c r="V3" s="9" t="s">
        <v>123</v>
      </c>
      <c r="W3" s="7" t="s">
        <v>58</v>
      </c>
      <c r="X3" s="8" t="s">
        <v>12</v>
      </c>
      <c r="Y3" s="9" t="s">
        <v>124</v>
      </c>
      <c r="Z3" s="579"/>
      <c r="AA3" s="579"/>
      <c r="AB3" s="579"/>
    </row>
    <row r="4" spans="1:28" ht="16.5" customHeight="1">
      <c r="A4" s="585"/>
      <c r="B4" s="576"/>
      <c r="C4" s="577"/>
      <c r="D4" s="578"/>
      <c r="E4" s="58">
        <v>1</v>
      </c>
      <c r="F4" s="59"/>
      <c r="G4" s="60">
        <v>2</v>
      </c>
      <c r="H4" s="58">
        <v>3</v>
      </c>
      <c r="I4" s="59"/>
      <c r="J4" s="60">
        <v>4</v>
      </c>
      <c r="K4" s="58">
        <v>5</v>
      </c>
      <c r="L4" s="59"/>
      <c r="M4" s="60">
        <v>6</v>
      </c>
      <c r="N4" s="58">
        <v>7</v>
      </c>
      <c r="O4" s="59"/>
      <c r="P4" s="60">
        <v>8</v>
      </c>
      <c r="Q4" s="23">
        <v>1</v>
      </c>
      <c r="R4" s="12"/>
      <c r="S4" s="3">
        <v>2</v>
      </c>
      <c r="T4" s="23">
        <v>3</v>
      </c>
      <c r="U4" s="12"/>
      <c r="V4" s="3">
        <v>4</v>
      </c>
      <c r="W4" s="23">
        <v>5</v>
      </c>
      <c r="X4" s="12"/>
      <c r="Y4" s="3">
        <v>6</v>
      </c>
      <c r="Z4" s="579"/>
      <c r="AA4" s="579"/>
      <c r="AB4" s="579"/>
    </row>
    <row r="5" spans="1:28" ht="16.5" customHeight="1">
      <c r="A5" s="583" t="s">
        <v>94</v>
      </c>
      <c r="B5" s="602">
        <f>IF(B7&gt;D7,2,1)</f>
        <v>2</v>
      </c>
      <c r="C5" s="602"/>
      <c r="D5" s="602"/>
      <c r="E5" s="570"/>
      <c r="F5" s="571"/>
      <c r="G5" s="572"/>
      <c r="H5" s="602">
        <f>IF(H7&gt;J7,2,1)</f>
        <v>1</v>
      </c>
      <c r="I5" s="602"/>
      <c r="J5" s="602"/>
      <c r="K5" s="602">
        <f>IF(K7&gt;M7,2,1)</f>
        <v>1</v>
      </c>
      <c r="L5" s="602"/>
      <c r="M5" s="602"/>
      <c r="N5" s="579">
        <f>IF(N7&gt;P7,2,1)</f>
        <v>1</v>
      </c>
      <c r="O5" s="579"/>
      <c r="P5" s="579"/>
      <c r="Q5" s="579">
        <f>IF(Q7&gt;S7,2,1)</f>
        <v>1</v>
      </c>
      <c r="R5" s="579"/>
      <c r="S5" s="579"/>
      <c r="T5" s="579">
        <f>IF(T7&gt;V7,2,1)</f>
        <v>1</v>
      </c>
      <c r="U5" s="579"/>
      <c r="V5" s="579"/>
      <c r="W5" s="579">
        <f>IF(W7&gt;Y7,2,1)</f>
        <v>1</v>
      </c>
      <c r="X5" s="579"/>
      <c r="Y5" s="579"/>
      <c r="Z5" s="579">
        <f>SUM(B5,H5,K5)</f>
        <v>4</v>
      </c>
      <c r="AA5" s="579"/>
      <c r="AB5" s="579"/>
    </row>
    <row r="6" spans="1:28" s="10" customFormat="1" ht="9.75" customHeight="1">
      <c r="A6" s="586"/>
      <c r="B6" s="55" t="s">
        <v>59</v>
      </c>
      <c r="C6" s="56" t="s">
        <v>12</v>
      </c>
      <c r="D6" s="57" t="s">
        <v>58</v>
      </c>
      <c r="E6" s="573"/>
      <c r="F6" s="574"/>
      <c r="G6" s="575"/>
      <c r="H6" s="55" t="s">
        <v>59</v>
      </c>
      <c r="I6" s="56" t="s">
        <v>12</v>
      </c>
      <c r="J6" s="57" t="s">
        <v>60</v>
      </c>
      <c r="K6" s="55" t="s">
        <v>59</v>
      </c>
      <c r="L6" s="56" t="s">
        <v>12</v>
      </c>
      <c r="M6" s="57" t="s">
        <v>61</v>
      </c>
      <c r="N6" s="7" t="s">
        <v>59</v>
      </c>
      <c r="O6" s="8" t="s">
        <v>12</v>
      </c>
      <c r="P6" s="9" t="s">
        <v>121</v>
      </c>
      <c r="Q6" s="7" t="s">
        <v>59</v>
      </c>
      <c r="R6" s="8" t="s">
        <v>12</v>
      </c>
      <c r="S6" s="9" t="s">
        <v>122</v>
      </c>
      <c r="T6" s="7" t="s">
        <v>59</v>
      </c>
      <c r="U6" s="8" t="s">
        <v>12</v>
      </c>
      <c r="V6" s="9" t="s">
        <v>123</v>
      </c>
      <c r="W6" s="7" t="s">
        <v>59</v>
      </c>
      <c r="X6" s="8" t="s">
        <v>12</v>
      </c>
      <c r="Y6" s="9" t="s">
        <v>125</v>
      </c>
      <c r="Z6" s="579"/>
      <c r="AA6" s="579"/>
      <c r="AB6" s="579"/>
    </row>
    <row r="7" spans="1:28" ht="16.5" customHeight="1">
      <c r="A7" s="587"/>
      <c r="B7" s="58">
        <f>G4</f>
        <v>2</v>
      </c>
      <c r="C7" s="59" t="s">
        <v>12</v>
      </c>
      <c r="D7" s="60">
        <f>E4</f>
        <v>1</v>
      </c>
      <c r="E7" s="576"/>
      <c r="F7" s="577"/>
      <c r="G7" s="578"/>
      <c r="H7" s="58">
        <v>7</v>
      </c>
      <c r="I7" s="59"/>
      <c r="J7" s="60">
        <v>8</v>
      </c>
      <c r="K7" s="58">
        <v>9</v>
      </c>
      <c r="L7" s="59"/>
      <c r="M7" s="60">
        <v>10</v>
      </c>
      <c r="N7" s="11">
        <v>11</v>
      </c>
      <c r="O7" s="12" t="s">
        <v>12</v>
      </c>
      <c r="P7" s="3">
        <v>12</v>
      </c>
      <c r="Q7" s="11">
        <v>13</v>
      </c>
      <c r="R7" s="12" t="s">
        <v>12</v>
      </c>
      <c r="S7" s="3">
        <v>14</v>
      </c>
      <c r="T7" s="23">
        <v>15</v>
      </c>
      <c r="U7" s="12"/>
      <c r="V7" s="3">
        <v>16</v>
      </c>
      <c r="W7" s="11">
        <v>17</v>
      </c>
      <c r="X7" s="12"/>
      <c r="Y7" s="3">
        <v>18</v>
      </c>
      <c r="Z7" s="579"/>
      <c r="AA7" s="579"/>
      <c r="AB7" s="579"/>
    </row>
    <row r="8" spans="1:28" ht="16.5" customHeight="1">
      <c r="A8" s="583" t="s">
        <v>95</v>
      </c>
      <c r="B8" s="602">
        <f>IF(B10&gt;D10,2,1)</f>
        <v>2</v>
      </c>
      <c r="C8" s="602"/>
      <c r="D8" s="602"/>
      <c r="E8" s="602">
        <f>IF(E10&gt;G10,2,1)</f>
        <v>2</v>
      </c>
      <c r="F8" s="602"/>
      <c r="G8" s="602"/>
      <c r="H8" s="570"/>
      <c r="I8" s="571"/>
      <c r="J8" s="572"/>
      <c r="K8" s="602">
        <f>IF(K10&gt;M10,2,1)</f>
        <v>1</v>
      </c>
      <c r="L8" s="602"/>
      <c r="M8" s="602"/>
      <c r="N8" s="579">
        <f>IF(N10&gt;P10,2,1)</f>
        <v>1</v>
      </c>
      <c r="O8" s="579"/>
      <c r="P8" s="579"/>
      <c r="Q8" s="579">
        <f>IF(Q10&gt;S10,2,1)</f>
        <v>1</v>
      </c>
      <c r="R8" s="579"/>
      <c r="S8" s="579"/>
      <c r="T8" s="579">
        <f>IF(T10&gt;V10,2,1)</f>
        <v>1</v>
      </c>
      <c r="U8" s="579"/>
      <c r="V8" s="579"/>
      <c r="W8" s="579">
        <f>IF(W10&gt;Y10,2,1)</f>
        <v>1</v>
      </c>
      <c r="X8" s="579"/>
      <c r="Y8" s="579"/>
      <c r="Z8" s="579">
        <f>SUM(B8,E8,K8)</f>
        <v>5</v>
      </c>
      <c r="AA8" s="579"/>
      <c r="AB8" s="579"/>
    </row>
    <row r="9" spans="1:28" s="10" customFormat="1" ht="9.75" customHeight="1">
      <c r="A9" s="586"/>
      <c r="B9" s="55" t="s">
        <v>60</v>
      </c>
      <c r="C9" s="56" t="s">
        <v>12</v>
      </c>
      <c r="D9" s="57" t="s">
        <v>58</v>
      </c>
      <c r="E9" s="55" t="s">
        <v>60</v>
      </c>
      <c r="F9" s="56" t="s">
        <v>12</v>
      </c>
      <c r="G9" s="57" t="s">
        <v>59</v>
      </c>
      <c r="H9" s="573"/>
      <c r="I9" s="574"/>
      <c r="J9" s="575"/>
      <c r="K9" s="55" t="s">
        <v>60</v>
      </c>
      <c r="L9" s="56" t="s">
        <v>12</v>
      </c>
      <c r="M9" s="57" t="s">
        <v>61</v>
      </c>
      <c r="N9" s="7" t="s">
        <v>60</v>
      </c>
      <c r="O9" s="8" t="s">
        <v>12</v>
      </c>
      <c r="P9" s="9" t="s">
        <v>121</v>
      </c>
      <c r="Q9" s="7" t="s">
        <v>60</v>
      </c>
      <c r="R9" s="8" t="s">
        <v>12</v>
      </c>
      <c r="S9" s="9" t="s">
        <v>122</v>
      </c>
      <c r="T9" s="7" t="s">
        <v>60</v>
      </c>
      <c r="U9" s="8" t="s">
        <v>12</v>
      </c>
      <c r="V9" s="9" t="s">
        <v>123</v>
      </c>
      <c r="W9" s="7" t="s">
        <v>60</v>
      </c>
      <c r="X9" s="8" t="s">
        <v>12</v>
      </c>
      <c r="Y9" s="9" t="s">
        <v>124</v>
      </c>
      <c r="Z9" s="579"/>
      <c r="AA9" s="579"/>
      <c r="AB9" s="579"/>
    </row>
    <row r="10" spans="1:28" ht="16.5" customHeight="1">
      <c r="A10" s="587"/>
      <c r="B10" s="58">
        <f>SUM(J4)</f>
        <v>4</v>
      </c>
      <c r="C10" s="59" t="s">
        <v>12</v>
      </c>
      <c r="D10" s="60">
        <f>SUM(H4)</f>
        <v>3</v>
      </c>
      <c r="E10" s="58">
        <f>SUM(J7)</f>
        <v>8</v>
      </c>
      <c r="F10" s="59" t="s">
        <v>12</v>
      </c>
      <c r="G10" s="60">
        <f>SUM(H7)</f>
        <v>7</v>
      </c>
      <c r="H10" s="576"/>
      <c r="I10" s="577"/>
      <c r="J10" s="578"/>
      <c r="K10" s="58">
        <v>19</v>
      </c>
      <c r="L10" s="59"/>
      <c r="M10" s="60">
        <v>20</v>
      </c>
      <c r="N10" s="11">
        <v>21</v>
      </c>
      <c r="O10" s="12" t="s">
        <v>12</v>
      </c>
      <c r="P10" s="3">
        <v>22</v>
      </c>
      <c r="Q10" s="11">
        <v>23</v>
      </c>
      <c r="R10" s="12" t="s">
        <v>12</v>
      </c>
      <c r="S10" s="3">
        <v>24</v>
      </c>
      <c r="T10" s="11">
        <v>25</v>
      </c>
      <c r="U10" s="12" t="s">
        <v>12</v>
      </c>
      <c r="V10" s="3">
        <v>26</v>
      </c>
      <c r="W10" s="23">
        <v>27</v>
      </c>
      <c r="X10" s="12"/>
      <c r="Y10" s="3">
        <v>28</v>
      </c>
      <c r="Z10" s="579"/>
      <c r="AA10" s="579"/>
      <c r="AB10" s="579"/>
    </row>
    <row r="11" spans="1:28" ht="16.5" customHeight="1">
      <c r="A11" s="583" t="s">
        <v>96</v>
      </c>
      <c r="B11" s="602">
        <f>IF(B13&gt;D13,2,1)</f>
        <v>2</v>
      </c>
      <c r="C11" s="602"/>
      <c r="D11" s="602"/>
      <c r="E11" s="602">
        <f>IF(E13&gt;G13,2,1)</f>
        <v>2</v>
      </c>
      <c r="F11" s="602"/>
      <c r="G11" s="602"/>
      <c r="H11" s="602">
        <f>IF(H13&gt;J13,2,1)</f>
        <v>2</v>
      </c>
      <c r="I11" s="602"/>
      <c r="J11" s="602"/>
      <c r="K11" s="570"/>
      <c r="L11" s="571"/>
      <c r="M11" s="572"/>
      <c r="N11" s="579">
        <f>IF(N13&gt;P13,2,1)</f>
        <v>1</v>
      </c>
      <c r="O11" s="579"/>
      <c r="P11" s="579"/>
      <c r="Q11" s="579">
        <f>IF(Q13&gt;S13,2,1)</f>
        <v>1</v>
      </c>
      <c r="R11" s="579"/>
      <c r="S11" s="579"/>
      <c r="T11" s="579">
        <f>IF(T13&gt;V13,2,1)</f>
        <v>1</v>
      </c>
      <c r="U11" s="579"/>
      <c r="V11" s="579"/>
      <c r="W11" s="579">
        <f>IF(W13&gt;Y13,2,1)</f>
        <v>1</v>
      </c>
      <c r="X11" s="579"/>
      <c r="Y11" s="579"/>
      <c r="Z11" s="579">
        <f>SUM(B11:J11)</f>
        <v>6</v>
      </c>
      <c r="AA11" s="579"/>
      <c r="AB11" s="579"/>
    </row>
    <row r="12" spans="1:28" s="10" customFormat="1" ht="9.75" customHeight="1">
      <c r="A12" s="586"/>
      <c r="B12" s="55" t="s">
        <v>61</v>
      </c>
      <c r="C12" s="56" t="s">
        <v>12</v>
      </c>
      <c r="D12" s="57" t="s">
        <v>58</v>
      </c>
      <c r="E12" s="55" t="s">
        <v>61</v>
      </c>
      <c r="F12" s="56" t="s">
        <v>12</v>
      </c>
      <c r="G12" s="57" t="s">
        <v>59</v>
      </c>
      <c r="H12" s="55" t="s">
        <v>61</v>
      </c>
      <c r="I12" s="56" t="s">
        <v>12</v>
      </c>
      <c r="J12" s="57" t="s">
        <v>60</v>
      </c>
      <c r="K12" s="573"/>
      <c r="L12" s="574"/>
      <c r="M12" s="575"/>
      <c r="N12" s="7" t="s">
        <v>61</v>
      </c>
      <c r="O12" s="8" t="s">
        <v>12</v>
      </c>
      <c r="P12" s="9" t="s">
        <v>121</v>
      </c>
      <c r="Q12" s="7" t="s">
        <v>61</v>
      </c>
      <c r="R12" s="8" t="s">
        <v>12</v>
      </c>
      <c r="S12" s="9" t="s">
        <v>122</v>
      </c>
      <c r="T12" s="7" t="s">
        <v>61</v>
      </c>
      <c r="U12" s="8" t="s">
        <v>12</v>
      </c>
      <c r="V12" s="9" t="s">
        <v>123</v>
      </c>
      <c r="W12" s="7" t="s">
        <v>61</v>
      </c>
      <c r="X12" s="8" t="s">
        <v>12</v>
      </c>
      <c r="Y12" s="9" t="s">
        <v>124</v>
      </c>
      <c r="Z12" s="579"/>
      <c r="AA12" s="579"/>
      <c r="AB12" s="579"/>
    </row>
    <row r="13" spans="1:28" ht="16.5" customHeight="1">
      <c r="A13" s="587"/>
      <c r="B13" s="58">
        <f>SUM(M4)</f>
        <v>6</v>
      </c>
      <c r="C13" s="59" t="s">
        <v>12</v>
      </c>
      <c r="D13" s="60">
        <f>SUM(K4)</f>
        <v>5</v>
      </c>
      <c r="E13" s="58">
        <f>M7</f>
        <v>10</v>
      </c>
      <c r="F13" s="59" t="s">
        <v>12</v>
      </c>
      <c r="G13" s="60">
        <f>SUM(K7)</f>
        <v>9</v>
      </c>
      <c r="H13" s="58">
        <f>M10</f>
        <v>20</v>
      </c>
      <c r="I13" s="59" t="s">
        <v>12</v>
      </c>
      <c r="J13" s="60">
        <f>K10</f>
        <v>19</v>
      </c>
      <c r="K13" s="576"/>
      <c r="L13" s="577"/>
      <c r="M13" s="578"/>
      <c r="N13" s="11">
        <v>29</v>
      </c>
      <c r="O13" s="12" t="s">
        <v>12</v>
      </c>
      <c r="P13" s="3">
        <v>30</v>
      </c>
      <c r="Q13" s="23">
        <v>31</v>
      </c>
      <c r="R13" s="12" t="s">
        <v>12</v>
      </c>
      <c r="S13" s="3">
        <v>32</v>
      </c>
      <c r="T13" s="11">
        <v>33</v>
      </c>
      <c r="U13" s="12" t="s">
        <v>12</v>
      </c>
      <c r="V13" s="3">
        <v>34</v>
      </c>
      <c r="W13" s="11">
        <v>35</v>
      </c>
      <c r="X13" s="12" t="s">
        <v>12</v>
      </c>
      <c r="Y13" s="3">
        <v>36</v>
      </c>
      <c r="Z13" s="579"/>
      <c r="AA13" s="579"/>
      <c r="AB13" s="579"/>
    </row>
    <row r="14" spans="1:28" ht="16.5" customHeight="1">
      <c r="A14" s="583" t="s">
        <v>117</v>
      </c>
      <c r="B14" s="579">
        <f>IF(B16&gt;D16,2,1)</f>
        <v>2</v>
      </c>
      <c r="C14" s="579"/>
      <c r="D14" s="579"/>
      <c r="E14" s="579">
        <f>IF(E16&gt;G16,2,1)</f>
        <v>1</v>
      </c>
      <c r="F14" s="579"/>
      <c r="G14" s="579"/>
      <c r="H14" s="579">
        <f>IF(H16&gt;J16,2,1)</f>
        <v>1</v>
      </c>
      <c r="I14" s="579"/>
      <c r="J14" s="579"/>
      <c r="K14" s="579">
        <f>IF(K16&gt;M16,2,1)</f>
        <v>1</v>
      </c>
      <c r="L14" s="579"/>
      <c r="M14" s="579"/>
      <c r="N14" s="570"/>
      <c r="O14" s="571"/>
      <c r="P14" s="572"/>
      <c r="Q14" s="579">
        <f>IF(Q16&gt;S16,2,1)</f>
        <v>1</v>
      </c>
      <c r="R14" s="579"/>
      <c r="S14" s="579"/>
      <c r="T14" s="579">
        <f>IF(T16&gt;V16,2,1)</f>
        <v>1</v>
      </c>
      <c r="U14" s="579"/>
      <c r="V14" s="579"/>
      <c r="W14" s="579">
        <f>IF(W16&gt;Y16,2,1)</f>
        <v>1</v>
      </c>
      <c r="X14" s="579"/>
      <c r="Y14" s="579"/>
      <c r="Z14" s="579">
        <f>SUM(E14:M14)</f>
        <v>3</v>
      </c>
      <c r="AA14" s="579"/>
      <c r="AB14" s="579"/>
    </row>
    <row r="15" spans="1:28" s="10" customFormat="1" ht="9.75" customHeight="1">
      <c r="A15" s="584"/>
      <c r="B15" s="7" t="s">
        <v>121</v>
      </c>
      <c r="C15" s="8" t="s">
        <v>12</v>
      </c>
      <c r="D15" s="9" t="s">
        <v>58</v>
      </c>
      <c r="E15" s="7" t="s">
        <v>121</v>
      </c>
      <c r="F15" s="8" t="s">
        <v>12</v>
      </c>
      <c r="G15" s="9" t="s">
        <v>59</v>
      </c>
      <c r="H15" s="7" t="s">
        <v>121</v>
      </c>
      <c r="I15" s="8" t="s">
        <v>12</v>
      </c>
      <c r="J15" s="9" t="s">
        <v>60</v>
      </c>
      <c r="K15" s="7" t="s">
        <v>121</v>
      </c>
      <c r="L15" s="8" t="s">
        <v>12</v>
      </c>
      <c r="M15" s="9" t="s">
        <v>61</v>
      </c>
      <c r="N15" s="573"/>
      <c r="O15" s="574"/>
      <c r="P15" s="575"/>
      <c r="Q15" s="7" t="s">
        <v>121</v>
      </c>
      <c r="R15" s="8" t="s">
        <v>12</v>
      </c>
      <c r="S15" s="9" t="s">
        <v>122</v>
      </c>
      <c r="T15" s="7" t="s">
        <v>121</v>
      </c>
      <c r="U15" s="8" t="s">
        <v>12</v>
      </c>
      <c r="V15" s="9" t="s">
        <v>123</v>
      </c>
      <c r="W15" s="7" t="s">
        <v>121</v>
      </c>
      <c r="X15" s="8" t="s">
        <v>12</v>
      </c>
      <c r="Y15" s="9" t="s">
        <v>124</v>
      </c>
      <c r="Z15" s="579"/>
      <c r="AA15" s="579"/>
      <c r="AB15" s="579"/>
    </row>
    <row r="16" spans="1:28" ht="16.5" customHeight="1">
      <c r="A16" s="585"/>
      <c r="B16" s="11">
        <f>SUM(M7)</f>
        <v>10</v>
      </c>
      <c r="C16" s="12" t="s">
        <v>12</v>
      </c>
      <c r="D16" s="3">
        <f>SUM(K7)</f>
        <v>9</v>
      </c>
      <c r="E16" s="23">
        <v>1</v>
      </c>
      <c r="F16" s="12"/>
      <c r="G16" s="3">
        <v>2</v>
      </c>
      <c r="H16" s="23">
        <v>3</v>
      </c>
      <c r="I16" s="12"/>
      <c r="J16" s="3">
        <v>4</v>
      </c>
      <c r="K16" s="23">
        <v>5</v>
      </c>
      <c r="L16" s="12"/>
      <c r="M16" s="3">
        <v>6</v>
      </c>
      <c r="N16" s="576"/>
      <c r="O16" s="577"/>
      <c r="P16" s="578"/>
      <c r="Q16" s="23">
        <v>37</v>
      </c>
      <c r="R16" s="12"/>
      <c r="S16" s="3">
        <v>38</v>
      </c>
      <c r="T16" s="23">
        <v>39</v>
      </c>
      <c r="U16" s="12"/>
      <c r="V16" s="3">
        <v>40</v>
      </c>
      <c r="W16" s="23">
        <v>41</v>
      </c>
      <c r="X16" s="12"/>
      <c r="Y16" s="3">
        <v>42</v>
      </c>
      <c r="Z16" s="579"/>
      <c r="AA16" s="579"/>
      <c r="AB16" s="579"/>
    </row>
    <row r="17" spans="1:28" ht="16.5" customHeight="1">
      <c r="A17" s="583" t="s">
        <v>118</v>
      </c>
      <c r="B17" s="579">
        <f>IF(B19&gt;D19,2,1)</f>
        <v>2</v>
      </c>
      <c r="C17" s="579"/>
      <c r="D17" s="579"/>
      <c r="E17" s="579">
        <f>IF(E19&gt;G19,2,1)</f>
        <v>1</v>
      </c>
      <c r="F17" s="579"/>
      <c r="G17" s="579"/>
      <c r="H17" s="579">
        <f>IF(H19&gt;J19,2,1)</f>
        <v>1</v>
      </c>
      <c r="I17" s="579"/>
      <c r="J17" s="579"/>
      <c r="K17" s="579">
        <f>IF(K19&gt;M19,2,1)</f>
        <v>1</v>
      </c>
      <c r="L17" s="579"/>
      <c r="M17" s="579"/>
      <c r="N17" s="579">
        <f>IF(N19&gt;P19,2,1)</f>
        <v>2</v>
      </c>
      <c r="O17" s="579"/>
      <c r="P17" s="579"/>
      <c r="Q17" s="570"/>
      <c r="R17" s="571"/>
      <c r="S17" s="572"/>
      <c r="T17" s="579">
        <f>IF(T19&gt;V19,2,1)</f>
        <v>1</v>
      </c>
      <c r="U17" s="579"/>
      <c r="V17" s="579"/>
      <c r="W17" s="579">
        <f>IF(W19&gt;Y19,2,1)</f>
        <v>1</v>
      </c>
      <c r="X17" s="579"/>
      <c r="Y17" s="579"/>
      <c r="Z17" s="579">
        <f>SUM(B17,H17,K17)</f>
        <v>4</v>
      </c>
      <c r="AA17" s="579"/>
      <c r="AB17" s="579"/>
    </row>
    <row r="18" spans="1:28" s="10" customFormat="1" ht="9.75" customHeight="1">
      <c r="A18" s="586"/>
      <c r="B18" s="7" t="s">
        <v>122</v>
      </c>
      <c r="C18" s="8" t="s">
        <v>12</v>
      </c>
      <c r="D18" s="9" t="s">
        <v>58</v>
      </c>
      <c r="E18" s="7" t="s">
        <v>126</v>
      </c>
      <c r="F18" s="8" t="s">
        <v>12</v>
      </c>
      <c r="G18" s="9" t="s">
        <v>59</v>
      </c>
      <c r="H18" s="7" t="s">
        <v>126</v>
      </c>
      <c r="I18" s="8" t="s">
        <v>12</v>
      </c>
      <c r="J18" s="9" t="s">
        <v>60</v>
      </c>
      <c r="K18" s="7" t="s">
        <v>122</v>
      </c>
      <c r="L18" s="8" t="s">
        <v>12</v>
      </c>
      <c r="M18" s="9" t="s">
        <v>61</v>
      </c>
      <c r="N18" s="7" t="s">
        <v>122</v>
      </c>
      <c r="O18" s="8" t="s">
        <v>12</v>
      </c>
      <c r="P18" s="9" t="s">
        <v>121</v>
      </c>
      <c r="Q18" s="573"/>
      <c r="R18" s="574"/>
      <c r="S18" s="575"/>
      <c r="T18" s="7" t="s">
        <v>122</v>
      </c>
      <c r="U18" s="8" t="s">
        <v>12</v>
      </c>
      <c r="V18" s="9" t="s">
        <v>123</v>
      </c>
      <c r="W18" s="7" t="s">
        <v>122</v>
      </c>
      <c r="X18" s="8" t="s">
        <v>12</v>
      </c>
      <c r="Y18" s="9" t="s">
        <v>124</v>
      </c>
      <c r="Z18" s="579"/>
      <c r="AA18" s="579"/>
      <c r="AB18" s="579"/>
    </row>
    <row r="19" spans="1:28" ht="16.5" customHeight="1">
      <c r="A19" s="587"/>
      <c r="B19" s="11">
        <f>G16</f>
        <v>2</v>
      </c>
      <c r="C19" s="12" t="s">
        <v>12</v>
      </c>
      <c r="D19" s="3">
        <f>E16</f>
        <v>1</v>
      </c>
      <c r="E19" s="23">
        <v>1</v>
      </c>
      <c r="F19" s="12"/>
      <c r="G19" s="3">
        <v>2</v>
      </c>
      <c r="H19" s="23">
        <v>7</v>
      </c>
      <c r="I19" s="12"/>
      <c r="J19" s="3">
        <v>8</v>
      </c>
      <c r="K19" s="11">
        <v>9</v>
      </c>
      <c r="L19" s="12"/>
      <c r="M19" s="3">
        <v>10</v>
      </c>
      <c r="N19" s="11">
        <f>S16</f>
        <v>38</v>
      </c>
      <c r="O19" s="12" t="s">
        <v>12</v>
      </c>
      <c r="P19" s="3">
        <f>Q16</f>
        <v>37</v>
      </c>
      <c r="Q19" s="576"/>
      <c r="R19" s="577"/>
      <c r="S19" s="578"/>
      <c r="T19" s="23">
        <v>43</v>
      </c>
      <c r="U19" s="12"/>
      <c r="V19" s="3">
        <v>44</v>
      </c>
      <c r="W19" s="11">
        <v>45</v>
      </c>
      <c r="X19" s="12"/>
      <c r="Y19" s="3">
        <v>46</v>
      </c>
      <c r="Z19" s="579"/>
      <c r="AA19" s="579"/>
      <c r="AB19" s="579"/>
    </row>
    <row r="20" spans="1:28" ht="16.5" customHeight="1">
      <c r="A20" s="583" t="s">
        <v>119</v>
      </c>
      <c r="B20" s="579">
        <f>IF(B22&gt;D22,2,1)</f>
        <v>2</v>
      </c>
      <c r="C20" s="579"/>
      <c r="D20" s="579"/>
      <c r="E20" s="579">
        <f>IF(E22&gt;G22,2,1)</f>
        <v>2</v>
      </c>
      <c r="F20" s="579"/>
      <c r="G20" s="579"/>
      <c r="H20" s="579">
        <f>IF(H22&gt;J22,2,1)</f>
        <v>1</v>
      </c>
      <c r="I20" s="579"/>
      <c r="J20" s="579"/>
      <c r="K20" s="579">
        <f>IF(K22&gt;M22,2,1)</f>
        <v>1</v>
      </c>
      <c r="L20" s="579"/>
      <c r="M20" s="579"/>
      <c r="N20" s="579">
        <f>IF(N22&gt;P22,2,1)</f>
        <v>2</v>
      </c>
      <c r="O20" s="579"/>
      <c r="P20" s="579"/>
      <c r="Q20" s="579">
        <f>IF(Q22&gt;S22,2,1)</f>
        <v>2</v>
      </c>
      <c r="R20" s="579"/>
      <c r="S20" s="579"/>
      <c r="T20" s="570"/>
      <c r="U20" s="571"/>
      <c r="V20" s="572"/>
      <c r="W20" s="579">
        <f>IF(W22&gt;Y22,2,1)</f>
        <v>1</v>
      </c>
      <c r="X20" s="579"/>
      <c r="Y20" s="579"/>
      <c r="Z20" s="579">
        <f>SUM(B20,E20,K20)</f>
        <v>5</v>
      </c>
      <c r="AA20" s="579"/>
      <c r="AB20" s="579"/>
    </row>
    <row r="21" spans="1:28" s="10" customFormat="1" ht="9.75" customHeight="1">
      <c r="A21" s="586"/>
      <c r="B21" s="7" t="s">
        <v>123</v>
      </c>
      <c r="C21" s="8" t="s">
        <v>12</v>
      </c>
      <c r="D21" s="9" t="s">
        <v>58</v>
      </c>
      <c r="E21" s="7" t="s">
        <v>123</v>
      </c>
      <c r="F21" s="8" t="s">
        <v>12</v>
      </c>
      <c r="G21" s="9" t="s">
        <v>59</v>
      </c>
      <c r="H21" s="7" t="s">
        <v>123</v>
      </c>
      <c r="I21" s="8" t="s">
        <v>12</v>
      </c>
      <c r="J21" s="9" t="s">
        <v>60</v>
      </c>
      <c r="K21" s="7" t="s">
        <v>123</v>
      </c>
      <c r="L21" s="8" t="s">
        <v>12</v>
      </c>
      <c r="M21" s="9" t="s">
        <v>61</v>
      </c>
      <c r="N21" s="7" t="s">
        <v>123</v>
      </c>
      <c r="O21" s="8" t="s">
        <v>12</v>
      </c>
      <c r="P21" s="9" t="s">
        <v>121</v>
      </c>
      <c r="Q21" s="7" t="s">
        <v>123</v>
      </c>
      <c r="R21" s="8" t="s">
        <v>12</v>
      </c>
      <c r="S21" s="9" t="s">
        <v>122</v>
      </c>
      <c r="T21" s="573"/>
      <c r="U21" s="574"/>
      <c r="V21" s="575"/>
      <c r="W21" s="7" t="s">
        <v>123</v>
      </c>
      <c r="X21" s="8" t="s">
        <v>12</v>
      </c>
      <c r="Y21" s="9" t="s">
        <v>124</v>
      </c>
      <c r="Z21" s="579"/>
      <c r="AA21" s="579"/>
      <c r="AB21" s="579"/>
    </row>
    <row r="22" spans="1:28" ht="16.5" customHeight="1">
      <c r="A22" s="587"/>
      <c r="B22" s="11">
        <f>SUM(J16)</f>
        <v>4</v>
      </c>
      <c r="C22" s="12" t="s">
        <v>12</v>
      </c>
      <c r="D22" s="3">
        <f>SUM(H16)</f>
        <v>3</v>
      </c>
      <c r="E22" s="11">
        <f>SUM(J19)</f>
        <v>8</v>
      </c>
      <c r="F22" s="12" t="s">
        <v>12</v>
      </c>
      <c r="G22" s="3">
        <f>SUM(H19)</f>
        <v>7</v>
      </c>
      <c r="H22" s="23">
        <v>7</v>
      </c>
      <c r="I22" s="12"/>
      <c r="J22" s="3">
        <v>8</v>
      </c>
      <c r="K22" s="23">
        <v>11</v>
      </c>
      <c r="L22" s="12"/>
      <c r="M22" s="3">
        <v>12</v>
      </c>
      <c r="N22" s="11">
        <f>SUM(V16)</f>
        <v>40</v>
      </c>
      <c r="O22" s="12" t="s">
        <v>12</v>
      </c>
      <c r="P22" s="3">
        <f>SUM(T16)</f>
        <v>39</v>
      </c>
      <c r="Q22" s="11">
        <f>SUM(V19)</f>
        <v>44</v>
      </c>
      <c r="R22" s="12" t="s">
        <v>12</v>
      </c>
      <c r="S22" s="3">
        <f>SUM(T19)</f>
        <v>43</v>
      </c>
      <c r="T22" s="576"/>
      <c r="U22" s="577"/>
      <c r="V22" s="578"/>
      <c r="W22" s="23">
        <v>47</v>
      </c>
      <c r="X22" s="12"/>
      <c r="Y22" s="3">
        <v>48</v>
      </c>
      <c r="Z22" s="579"/>
      <c r="AA22" s="579"/>
      <c r="AB22" s="579"/>
    </row>
    <row r="23" spans="1:28" ht="16.5" customHeight="1">
      <c r="A23" s="583" t="s">
        <v>120</v>
      </c>
      <c r="B23" s="579">
        <f>IF(B25&gt;D25,2,1)</f>
        <v>2</v>
      </c>
      <c r="C23" s="579"/>
      <c r="D23" s="579"/>
      <c r="E23" s="579">
        <f>IF(E25&gt;G25,2,1)</f>
        <v>2</v>
      </c>
      <c r="F23" s="579"/>
      <c r="G23" s="579"/>
      <c r="H23" s="579">
        <f>IF(H25&gt;J25,2,1)</f>
        <v>2</v>
      </c>
      <c r="I23" s="579"/>
      <c r="J23" s="579"/>
      <c r="K23" s="579">
        <f>IF(K25&gt;M25,2,1)</f>
        <v>1</v>
      </c>
      <c r="L23" s="579"/>
      <c r="M23" s="579"/>
      <c r="N23" s="579">
        <f>IF(N25&gt;P25,2,1)</f>
        <v>2</v>
      </c>
      <c r="O23" s="579"/>
      <c r="P23" s="579"/>
      <c r="Q23" s="579">
        <f>IF(Q25&gt;S25,2,1)</f>
        <v>2</v>
      </c>
      <c r="R23" s="579"/>
      <c r="S23" s="579"/>
      <c r="T23" s="579">
        <f>IF(T25&gt;V25,2,1)</f>
        <v>2</v>
      </c>
      <c r="U23" s="579"/>
      <c r="V23" s="579"/>
      <c r="W23" s="570"/>
      <c r="X23" s="571"/>
      <c r="Y23" s="572"/>
      <c r="Z23" s="579">
        <f>SUM(B23:J23)</f>
        <v>6</v>
      </c>
      <c r="AA23" s="579"/>
      <c r="AB23" s="579"/>
    </row>
    <row r="24" spans="1:28" s="10" customFormat="1" ht="9.75" customHeight="1">
      <c r="A24" s="586"/>
      <c r="B24" s="7" t="s">
        <v>124</v>
      </c>
      <c r="C24" s="8" t="s">
        <v>12</v>
      </c>
      <c r="D24" s="9" t="s">
        <v>58</v>
      </c>
      <c r="E24" s="7" t="s">
        <v>124</v>
      </c>
      <c r="F24" s="8" t="s">
        <v>12</v>
      </c>
      <c r="G24" s="9" t="s">
        <v>59</v>
      </c>
      <c r="H24" s="7" t="s">
        <v>127</v>
      </c>
      <c r="I24" s="8" t="s">
        <v>12</v>
      </c>
      <c r="J24" s="9" t="s">
        <v>60</v>
      </c>
      <c r="K24" s="7" t="s">
        <v>127</v>
      </c>
      <c r="L24" s="8" t="s">
        <v>12</v>
      </c>
      <c r="M24" s="9" t="s">
        <v>61</v>
      </c>
      <c r="N24" s="7" t="s">
        <v>127</v>
      </c>
      <c r="O24" s="8" t="s">
        <v>12</v>
      </c>
      <c r="P24" s="9" t="s">
        <v>121</v>
      </c>
      <c r="Q24" s="7" t="s">
        <v>127</v>
      </c>
      <c r="R24" s="8" t="s">
        <v>12</v>
      </c>
      <c r="S24" s="9" t="s">
        <v>126</v>
      </c>
      <c r="T24" s="7" t="s">
        <v>127</v>
      </c>
      <c r="U24" s="8" t="s">
        <v>12</v>
      </c>
      <c r="V24" s="9" t="s">
        <v>123</v>
      </c>
      <c r="W24" s="573"/>
      <c r="X24" s="574"/>
      <c r="Y24" s="575"/>
      <c r="Z24" s="579"/>
      <c r="AA24" s="579"/>
      <c r="AB24" s="579"/>
    </row>
    <row r="25" spans="1:28" ht="16.5" customHeight="1">
      <c r="A25" s="587"/>
      <c r="B25" s="11">
        <f>SUM(M16)</f>
        <v>6</v>
      </c>
      <c r="C25" s="12" t="s">
        <v>12</v>
      </c>
      <c r="D25" s="3">
        <f>SUM(K16)</f>
        <v>5</v>
      </c>
      <c r="E25" s="23">
        <f>M19</f>
        <v>10</v>
      </c>
      <c r="F25" s="12" t="s">
        <v>12</v>
      </c>
      <c r="G25" s="3">
        <f>SUM(K19)</f>
        <v>9</v>
      </c>
      <c r="H25" s="11">
        <f>M22</f>
        <v>12</v>
      </c>
      <c r="I25" s="12" t="s">
        <v>12</v>
      </c>
      <c r="J25" s="3">
        <f>K22</f>
        <v>11</v>
      </c>
      <c r="K25" s="23">
        <v>11</v>
      </c>
      <c r="L25" s="12"/>
      <c r="M25" s="3">
        <v>12</v>
      </c>
      <c r="N25" s="11">
        <f>SUM(Y16)</f>
        <v>42</v>
      </c>
      <c r="O25" s="12" t="s">
        <v>12</v>
      </c>
      <c r="P25" s="3">
        <f>SUM(W16)</f>
        <v>41</v>
      </c>
      <c r="Q25" s="23">
        <f>Y19</f>
        <v>46</v>
      </c>
      <c r="R25" s="12" t="s">
        <v>12</v>
      </c>
      <c r="S25" s="3">
        <f>SUM(W19)</f>
        <v>45</v>
      </c>
      <c r="T25" s="11">
        <f>Y22</f>
        <v>48</v>
      </c>
      <c r="U25" s="12" t="s">
        <v>12</v>
      </c>
      <c r="V25" s="3">
        <f>W22</f>
        <v>47</v>
      </c>
      <c r="W25" s="576"/>
      <c r="X25" s="577"/>
      <c r="Y25" s="578"/>
      <c r="Z25" s="579"/>
      <c r="AA25" s="579"/>
      <c r="AB25" s="579"/>
    </row>
    <row r="26" ht="32.25" customHeight="1">
      <c r="AD26" s="1"/>
    </row>
    <row r="27" ht="19.5" customHeight="1"/>
    <row r="35" spans="34:50" ht="13.5">
      <c r="AH35" s="589" t="s">
        <v>62</v>
      </c>
      <c r="AI35" s="589"/>
      <c r="AJ35" s="589"/>
      <c r="AK35" s="589"/>
      <c r="AL35" s="589"/>
      <c r="AM35" s="589"/>
      <c r="AN35" s="589"/>
      <c r="AO35" s="589"/>
      <c r="AP35" s="589"/>
      <c r="AQ35" s="589"/>
      <c r="AR35" s="589"/>
      <c r="AS35" s="589"/>
      <c r="AT35" s="589"/>
      <c r="AU35" s="589"/>
      <c r="AV35" s="589"/>
      <c r="AW35" s="588"/>
      <c r="AX35" s="588"/>
    </row>
    <row r="36" spans="34:50" ht="13.5">
      <c r="AH36" s="590"/>
      <c r="AI36" s="591"/>
      <c r="AJ36" s="15"/>
      <c r="AK36" s="592" t="s">
        <v>97</v>
      </c>
      <c r="AL36" s="592"/>
      <c r="AM36" s="15"/>
      <c r="AN36" s="592" t="s">
        <v>106</v>
      </c>
      <c r="AO36" s="592"/>
      <c r="AP36" s="15"/>
      <c r="AQ36" s="592" t="s">
        <v>98</v>
      </c>
      <c r="AR36" s="592"/>
      <c r="AS36" s="15"/>
      <c r="AT36" s="592" t="s">
        <v>99</v>
      </c>
      <c r="AU36" s="592"/>
      <c r="AV36" s="14"/>
      <c r="AW36" s="1"/>
      <c r="AX36" s="1"/>
    </row>
    <row r="37" spans="34:48" ht="13.5">
      <c r="AH37" s="593" t="s">
        <v>107</v>
      </c>
      <c r="AI37" s="594"/>
      <c r="AJ37" s="16"/>
      <c r="AK37" s="16">
        <f>E4+H4</f>
        <v>4</v>
      </c>
      <c r="AL37" s="16">
        <f>G4+J4</f>
        <v>6</v>
      </c>
      <c r="AM37" s="16"/>
      <c r="AN37" s="16">
        <f>B7+H7</f>
        <v>9</v>
      </c>
      <c r="AO37" s="16">
        <f>D7+J7</f>
        <v>9</v>
      </c>
      <c r="AP37" s="16"/>
      <c r="AQ37" s="16">
        <f>B10+E10</f>
        <v>12</v>
      </c>
      <c r="AR37" s="16">
        <f>D10+G10</f>
        <v>10</v>
      </c>
      <c r="AS37" s="16"/>
      <c r="AT37" s="597"/>
      <c r="AU37" s="597"/>
      <c r="AV37" s="18"/>
    </row>
    <row r="38" spans="34:48" ht="13.5">
      <c r="AH38" s="595"/>
      <c r="AI38" s="596"/>
      <c r="AJ38" s="1"/>
      <c r="AK38" s="588">
        <f>AK37/AL37</f>
        <v>0.6666666666666666</v>
      </c>
      <c r="AL38" s="588"/>
      <c r="AM38" s="1"/>
      <c r="AN38" s="588">
        <f>AN37/AO37</f>
        <v>1</v>
      </c>
      <c r="AO38" s="588"/>
      <c r="AP38" s="1"/>
      <c r="AQ38" s="588">
        <f>AQ37/AR37</f>
        <v>1.2</v>
      </c>
      <c r="AR38" s="588"/>
      <c r="AS38" s="1"/>
      <c r="AT38" s="598"/>
      <c r="AU38" s="598"/>
      <c r="AV38" s="20"/>
    </row>
    <row r="39" spans="34:48" ht="13.5">
      <c r="AH39" s="593" t="s">
        <v>108</v>
      </c>
      <c r="AI39" s="594"/>
      <c r="AJ39" s="16"/>
      <c r="AK39" s="16">
        <f>E4+K4</f>
        <v>6</v>
      </c>
      <c r="AL39" s="16">
        <f>G4+M4</f>
        <v>8</v>
      </c>
      <c r="AM39" s="16"/>
      <c r="AN39" s="16">
        <f>B7+K7</f>
        <v>11</v>
      </c>
      <c r="AO39" s="16">
        <f>D7+M7</f>
        <v>11</v>
      </c>
      <c r="AP39" s="16"/>
      <c r="AQ39" s="17"/>
      <c r="AR39" s="17"/>
      <c r="AS39" s="17"/>
      <c r="AT39" s="16">
        <f>B13+E13</f>
        <v>16</v>
      </c>
      <c r="AU39" s="16">
        <f>D13+G13</f>
        <v>14</v>
      </c>
      <c r="AV39" s="2"/>
    </row>
    <row r="40" spans="34:48" ht="13.5">
      <c r="AH40" s="595"/>
      <c r="AI40" s="596"/>
      <c r="AJ40" s="13"/>
      <c r="AK40" s="589">
        <f>AK39/AL39</f>
        <v>0.75</v>
      </c>
      <c r="AL40" s="589"/>
      <c r="AM40" s="13"/>
      <c r="AN40" s="589">
        <f>AN39/AO39</f>
        <v>1</v>
      </c>
      <c r="AO40" s="589"/>
      <c r="AP40" s="13"/>
      <c r="AQ40" s="599"/>
      <c r="AR40" s="599"/>
      <c r="AS40" s="21"/>
      <c r="AT40" s="589">
        <f>AT39/AU39</f>
        <v>1.1428571428571428</v>
      </c>
      <c r="AU40" s="589"/>
      <c r="AV40" s="3"/>
    </row>
    <row r="41" spans="34:48" ht="13.5">
      <c r="AH41" s="593" t="s">
        <v>109</v>
      </c>
      <c r="AI41" s="594"/>
      <c r="AJ41" s="16"/>
      <c r="AK41" s="16">
        <f>H4+K4</f>
        <v>8</v>
      </c>
      <c r="AL41" s="16">
        <f>J4+M4</f>
        <v>10</v>
      </c>
      <c r="AM41" s="16"/>
      <c r="AN41" s="17"/>
      <c r="AO41" s="17"/>
      <c r="AP41" s="17"/>
      <c r="AQ41" s="16">
        <f>B10+K10</f>
        <v>23</v>
      </c>
      <c r="AR41" s="16">
        <f>D10+M10</f>
        <v>23</v>
      </c>
      <c r="AS41" s="16"/>
      <c r="AT41" s="16">
        <f>B13+H13</f>
        <v>26</v>
      </c>
      <c r="AU41" s="16">
        <f>D13+J13</f>
        <v>24</v>
      </c>
      <c r="AV41" s="2"/>
    </row>
    <row r="42" spans="34:48" ht="13.5">
      <c r="AH42" s="595"/>
      <c r="AI42" s="596"/>
      <c r="AJ42" s="13"/>
      <c r="AK42" s="589">
        <f>AK41/AL41</f>
        <v>0.8</v>
      </c>
      <c r="AL42" s="589"/>
      <c r="AM42" s="13"/>
      <c r="AN42" s="599"/>
      <c r="AO42" s="599"/>
      <c r="AP42" s="21"/>
      <c r="AQ42" s="589">
        <f>AQ41/AR41</f>
        <v>1</v>
      </c>
      <c r="AR42" s="589"/>
      <c r="AS42" s="13"/>
      <c r="AT42" s="589">
        <f>AT41/AU41</f>
        <v>1.0833333333333333</v>
      </c>
      <c r="AU42" s="589"/>
      <c r="AV42" s="3"/>
    </row>
    <row r="43" spans="34:49" ht="13.5">
      <c r="AH43" s="600" t="s">
        <v>110</v>
      </c>
      <c r="AI43" s="601"/>
      <c r="AJ43" s="1"/>
      <c r="AK43" s="19"/>
      <c r="AL43" s="19"/>
      <c r="AM43" s="19"/>
      <c r="AN43" s="1">
        <f>H7+K7</f>
        <v>16</v>
      </c>
      <c r="AO43" s="1">
        <f>J7+M7</f>
        <v>18</v>
      </c>
      <c r="AP43" s="1"/>
      <c r="AQ43" s="1">
        <f>E10+K10</f>
        <v>27</v>
      </c>
      <c r="AR43" s="1">
        <f>G10+M10</f>
        <v>27</v>
      </c>
      <c r="AS43" s="1"/>
      <c r="AT43" s="1">
        <f>E13+H13</f>
        <v>30</v>
      </c>
      <c r="AU43" s="1">
        <f>G13+J13</f>
        <v>28</v>
      </c>
      <c r="AV43" s="4"/>
      <c r="AW43" s="22"/>
    </row>
    <row r="44" spans="34:49" ht="13.5">
      <c r="AH44" s="600"/>
      <c r="AI44" s="601"/>
      <c r="AJ44" s="1"/>
      <c r="AK44" s="19"/>
      <c r="AL44" s="19"/>
      <c r="AM44" s="19"/>
      <c r="AN44" s="588">
        <f>AN43/AO43</f>
        <v>0.8888888888888888</v>
      </c>
      <c r="AO44" s="588"/>
      <c r="AP44" s="1"/>
      <c r="AQ44" s="588">
        <f>AQ43/AR43</f>
        <v>1</v>
      </c>
      <c r="AR44" s="588"/>
      <c r="AS44" s="1"/>
      <c r="AT44" s="588">
        <f>AT43/AU43</f>
        <v>1.0714285714285714</v>
      </c>
      <c r="AU44" s="588"/>
      <c r="AV44" s="4"/>
      <c r="AW44" s="22"/>
    </row>
    <row r="45" spans="34:48" ht="13.5">
      <c r="AH45" s="593" t="s">
        <v>111</v>
      </c>
      <c r="AI45" s="594"/>
      <c r="AJ45" s="16"/>
      <c r="AK45" s="16">
        <f>E4+H4+K4</f>
        <v>9</v>
      </c>
      <c r="AL45" s="16">
        <f>G4+J4+M4</f>
        <v>12</v>
      </c>
      <c r="AM45" s="16"/>
      <c r="AN45" s="16">
        <f>B7+H7+K7</f>
        <v>18</v>
      </c>
      <c r="AO45" s="16">
        <f>D7+J7+M7</f>
        <v>19</v>
      </c>
      <c r="AP45" s="16"/>
      <c r="AQ45" s="16">
        <f>B10+E10+K10</f>
        <v>31</v>
      </c>
      <c r="AR45" s="16">
        <f>D10+G10+M10</f>
        <v>30</v>
      </c>
      <c r="AS45" s="16"/>
      <c r="AT45" s="16">
        <f>B13+E13+H13</f>
        <v>36</v>
      </c>
      <c r="AU45" s="16">
        <f>D13+G13+J13</f>
        <v>33</v>
      </c>
      <c r="AV45" s="2"/>
    </row>
    <row r="46" spans="34:48" ht="13.5">
      <c r="AH46" s="595"/>
      <c r="AI46" s="596"/>
      <c r="AJ46" s="13"/>
      <c r="AK46" s="589">
        <f>AK45/AL45</f>
        <v>0.75</v>
      </c>
      <c r="AL46" s="589"/>
      <c r="AM46" s="13"/>
      <c r="AN46" s="589">
        <f>AN45/AO45</f>
        <v>0.9473684210526315</v>
      </c>
      <c r="AO46" s="589"/>
      <c r="AP46" s="13"/>
      <c r="AQ46" s="589">
        <f>AQ45/AR45</f>
        <v>1.0333333333333334</v>
      </c>
      <c r="AR46" s="589"/>
      <c r="AS46" s="13"/>
      <c r="AT46" s="589">
        <f>AT45/AU45</f>
        <v>1.0909090909090908</v>
      </c>
      <c r="AU46" s="589"/>
      <c r="AV46" s="3"/>
    </row>
  </sheetData>
  <sheetProtection/>
  <mergeCells count="127">
    <mergeCell ref="K20:M20"/>
    <mergeCell ref="N20:P20"/>
    <mergeCell ref="Q20:S20"/>
    <mergeCell ref="N14:P16"/>
    <mergeCell ref="Q14:S14"/>
    <mergeCell ref="T8:V8"/>
    <mergeCell ref="W11:Y11"/>
    <mergeCell ref="N17:P17"/>
    <mergeCell ref="E17:G17"/>
    <mergeCell ref="Q11:S11"/>
    <mergeCell ref="N11:P11"/>
    <mergeCell ref="N1:P1"/>
    <mergeCell ref="Q1:S1"/>
    <mergeCell ref="T1:V1"/>
    <mergeCell ref="Q2:S2"/>
    <mergeCell ref="T2:V2"/>
    <mergeCell ref="T11:V11"/>
    <mergeCell ref="N8:P8"/>
    <mergeCell ref="Q8:S8"/>
    <mergeCell ref="Q5:S5"/>
    <mergeCell ref="Z23:AA25"/>
    <mergeCell ref="AB23:AB25"/>
    <mergeCell ref="N23:P23"/>
    <mergeCell ref="Q23:S23"/>
    <mergeCell ref="T23:V23"/>
    <mergeCell ref="W23:Y25"/>
    <mergeCell ref="Q17:S19"/>
    <mergeCell ref="A23:A25"/>
    <mergeCell ref="B23:D23"/>
    <mergeCell ref="E23:G23"/>
    <mergeCell ref="H23:J23"/>
    <mergeCell ref="B20:D20"/>
    <mergeCell ref="E20:G20"/>
    <mergeCell ref="A20:A22"/>
    <mergeCell ref="K23:M23"/>
    <mergeCell ref="H20:J20"/>
    <mergeCell ref="AB14:AB16"/>
    <mergeCell ref="T14:V14"/>
    <mergeCell ref="AB20:AB22"/>
    <mergeCell ref="W14:Y14"/>
    <mergeCell ref="T17:V17"/>
    <mergeCell ref="W17:Y17"/>
    <mergeCell ref="Z20:AA22"/>
    <mergeCell ref="T20:V22"/>
    <mergeCell ref="W20:Y20"/>
    <mergeCell ref="AT46:AU46"/>
    <mergeCell ref="AH41:AI42"/>
    <mergeCell ref="AH45:AI46"/>
    <mergeCell ref="AK46:AL46"/>
    <mergeCell ref="AN46:AO46"/>
    <mergeCell ref="AQ46:AR46"/>
    <mergeCell ref="AH43:AI44"/>
    <mergeCell ref="AN44:AO44"/>
    <mergeCell ref="AQ44:AR44"/>
    <mergeCell ref="AT44:AU44"/>
    <mergeCell ref="A17:A19"/>
    <mergeCell ref="B17:D17"/>
    <mergeCell ref="H17:J17"/>
    <mergeCell ref="K17:M17"/>
    <mergeCell ref="A14:A16"/>
    <mergeCell ref="E14:G14"/>
    <mergeCell ref="H14:J14"/>
    <mergeCell ref="K14:M14"/>
    <mergeCell ref="B14:D14"/>
    <mergeCell ref="AH39:AI40"/>
    <mergeCell ref="AK40:AL40"/>
    <mergeCell ref="AN40:AO40"/>
    <mergeCell ref="AQ40:AR40"/>
    <mergeCell ref="AT40:AU40"/>
    <mergeCell ref="AK42:AL42"/>
    <mergeCell ref="AN42:AO42"/>
    <mergeCell ref="AQ42:AR42"/>
    <mergeCell ref="AT42:AU42"/>
    <mergeCell ref="AH35:AX35"/>
    <mergeCell ref="AH36:AI36"/>
    <mergeCell ref="AK36:AL36"/>
    <mergeCell ref="AN36:AO36"/>
    <mergeCell ref="AQ36:AR36"/>
    <mergeCell ref="AH37:AI38"/>
    <mergeCell ref="AT37:AU38"/>
    <mergeCell ref="AK38:AL38"/>
    <mergeCell ref="AN38:AO38"/>
    <mergeCell ref="AQ38:AR38"/>
    <mergeCell ref="AT36:AU36"/>
    <mergeCell ref="Z17:AA19"/>
    <mergeCell ref="AB17:AB19"/>
    <mergeCell ref="K8:M8"/>
    <mergeCell ref="Z8:AA10"/>
    <mergeCell ref="AB8:AB10"/>
    <mergeCell ref="K11:M13"/>
    <mergeCell ref="Z11:AA13"/>
    <mergeCell ref="AB11:AB13"/>
    <mergeCell ref="Z14:AA16"/>
    <mergeCell ref="N5:P5"/>
    <mergeCell ref="W2:Y2"/>
    <mergeCell ref="A8:A10"/>
    <mergeCell ref="B8:D8"/>
    <mergeCell ref="E8:G8"/>
    <mergeCell ref="H8:J10"/>
    <mergeCell ref="N2:P2"/>
    <mergeCell ref="T5:V5"/>
    <mergeCell ref="W5:Y5"/>
    <mergeCell ref="W8:Y8"/>
    <mergeCell ref="A11:A13"/>
    <mergeCell ref="B11:D11"/>
    <mergeCell ref="E11:G11"/>
    <mergeCell ref="H11:J11"/>
    <mergeCell ref="B1:D1"/>
    <mergeCell ref="E1:G1"/>
    <mergeCell ref="AB2:AB4"/>
    <mergeCell ref="A5:A7"/>
    <mergeCell ref="B5:D5"/>
    <mergeCell ref="E5:G7"/>
    <mergeCell ref="H5:J5"/>
    <mergeCell ref="K5:M5"/>
    <mergeCell ref="Z5:AA7"/>
    <mergeCell ref="AB5:AB7"/>
    <mergeCell ref="H1:J1"/>
    <mergeCell ref="K1:M1"/>
    <mergeCell ref="Z1:AA1"/>
    <mergeCell ref="A2:A4"/>
    <mergeCell ref="B2:D4"/>
    <mergeCell ref="E2:G2"/>
    <mergeCell ref="H2:J2"/>
    <mergeCell ref="K2:M2"/>
    <mergeCell ref="Z2:AA4"/>
    <mergeCell ref="W1:Y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8" ht="14.25">
      <c r="A2" s="117" t="s">
        <v>204</v>
      </c>
      <c r="B2" s="117"/>
      <c r="C2" s="117"/>
      <c r="D2" s="117"/>
      <c r="E2" s="117"/>
      <c r="F2" s="117"/>
      <c r="G2" s="117"/>
      <c r="H2" s="117"/>
    </row>
    <row r="3" spans="1:8" ht="14.25">
      <c r="A3" s="117" t="s">
        <v>205</v>
      </c>
      <c r="B3" s="117"/>
      <c r="C3" s="117"/>
      <c r="D3" s="117"/>
      <c r="E3" s="117"/>
      <c r="F3" s="117"/>
      <c r="G3" s="117"/>
      <c r="H3" s="117"/>
    </row>
    <row r="4" spans="1:8" ht="14.25">
      <c r="A4" s="117"/>
      <c r="B4" s="117"/>
      <c r="C4" s="117"/>
      <c r="D4" s="117"/>
      <c r="E4" s="117"/>
      <c r="F4" s="117"/>
      <c r="G4" s="117"/>
      <c r="H4" s="117"/>
    </row>
    <row r="5" spans="1:8" ht="14.25">
      <c r="A5" s="117" t="s">
        <v>206</v>
      </c>
      <c r="B5" s="117"/>
      <c r="C5" s="117"/>
      <c r="D5" s="117" t="s">
        <v>207</v>
      </c>
      <c r="E5" s="117"/>
      <c r="F5" s="117"/>
      <c r="G5" s="117"/>
      <c r="H5" s="117"/>
    </row>
    <row r="6" spans="1:8" ht="14.25">
      <c r="A6" s="117"/>
      <c r="B6" s="117"/>
      <c r="C6" s="117"/>
      <c r="D6" s="117"/>
      <c r="E6" s="117"/>
      <c r="F6" s="117"/>
      <c r="G6" s="117"/>
      <c r="H6" s="117"/>
    </row>
    <row r="7" spans="1:8" ht="14.25">
      <c r="A7" s="117" t="s">
        <v>208</v>
      </c>
      <c r="B7" s="117"/>
      <c r="C7" s="117"/>
      <c r="D7" s="117"/>
      <c r="E7" s="117"/>
      <c r="F7" s="117"/>
      <c r="G7" s="117"/>
      <c r="H7" s="117"/>
    </row>
    <row r="8" spans="1:8" ht="14.25">
      <c r="A8" s="117"/>
      <c r="B8" s="117"/>
      <c r="C8" s="117"/>
      <c r="D8" s="117"/>
      <c r="E8" s="117"/>
      <c r="F8" s="117"/>
      <c r="G8" s="117"/>
      <c r="H8" s="117"/>
    </row>
    <row r="9" spans="1:8" ht="14.25">
      <c r="A9" s="117" t="s">
        <v>50</v>
      </c>
      <c r="B9" s="118" t="s">
        <v>209</v>
      </c>
      <c r="C9" s="117"/>
      <c r="D9" s="117"/>
      <c r="E9" s="117"/>
      <c r="F9" s="117"/>
      <c r="G9" s="117"/>
      <c r="H9" s="117"/>
    </row>
    <row r="10" spans="1:8" ht="14.25">
      <c r="A10" s="117"/>
      <c r="B10" s="117"/>
      <c r="C10" s="117"/>
      <c r="D10" s="117"/>
      <c r="E10" s="117"/>
      <c r="F10" s="117"/>
      <c r="G10" s="117"/>
      <c r="H10" s="117"/>
    </row>
    <row r="11" spans="1:8" ht="14.25">
      <c r="A11" s="117" t="s">
        <v>210</v>
      </c>
      <c r="B11" s="117"/>
      <c r="C11" s="117"/>
      <c r="D11" s="117"/>
      <c r="E11" s="117"/>
      <c r="F11" s="117"/>
      <c r="G11" s="117"/>
      <c r="H11" s="117"/>
    </row>
    <row r="12" spans="1:8" ht="14.25">
      <c r="A12" s="117"/>
      <c r="B12" s="117"/>
      <c r="C12" s="117"/>
      <c r="D12" s="117"/>
      <c r="E12" s="117"/>
      <c r="F12" s="117"/>
      <c r="G12" s="117"/>
      <c r="H12" s="117"/>
    </row>
    <row r="13" spans="1:8" ht="14.25">
      <c r="A13" s="117" t="s">
        <v>51</v>
      </c>
      <c r="B13" s="118" t="s">
        <v>209</v>
      </c>
      <c r="C13" s="117"/>
      <c r="D13" s="117"/>
      <c r="E13" s="117"/>
      <c r="F13" s="117"/>
      <c r="G13" s="117"/>
      <c r="H13" s="117"/>
    </row>
    <row r="14" spans="1:8" ht="14.25">
      <c r="A14" s="117"/>
      <c r="B14" s="117"/>
      <c r="C14" s="117"/>
      <c r="D14" s="117"/>
      <c r="E14" s="117"/>
      <c r="F14" s="117"/>
      <c r="G14" s="117"/>
      <c r="H14" s="117"/>
    </row>
    <row r="15" spans="1:8" ht="14.25">
      <c r="A15" s="117" t="s">
        <v>210</v>
      </c>
      <c r="B15" s="117"/>
      <c r="C15" s="117"/>
      <c r="D15" s="117"/>
      <c r="E15" s="117"/>
      <c r="F15" s="117"/>
      <c r="G15" s="117"/>
      <c r="H15" s="117"/>
    </row>
    <row r="16" spans="1:8" ht="14.25">
      <c r="A16" s="117"/>
      <c r="B16" s="117"/>
      <c r="C16" s="117"/>
      <c r="D16" s="117"/>
      <c r="E16" s="117"/>
      <c r="F16" s="117"/>
      <c r="G16" s="117"/>
      <c r="H16" s="117"/>
    </row>
    <row r="17" spans="1:8" ht="14.25">
      <c r="A17" s="117"/>
      <c r="B17" s="117"/>
      <c r="C17" s="117"/>
      <c r="D17" s="117"/>
      <c r="E17" s="117"/>
      <c r="F17" s="117"/>
      <c r="G17" s="117"/>
      <c r="H17" s="117"/>
    </row>
    <row r="18" spans="1:8" ht="14.25">
      <c r="A18" s="117" t="s">
        <v>211</v>
      </c>
      <c r="B18" s="117"/>
      <c r="C18" s="117"/>
      <c r="D18" s="117"/>
      <c r="E18" s="117"/>
      <c r="F18" s="117"/>
      <c r="G18" s="117"/>
      <c r="H18" s="117"/>
    </row>
    <row r="19" spans="1:8" ht="14.25">
      <c r="A19" s="117" t="s">
        <v>214</v>
      </c>
      <c r="B19" s="117"/>
      <c r="C19" s="117"/>
      <c r="D19" s="117"/>
      <c r="E19" s="117"/>
      <c r="F19" s="117"/>
      <c r="G19" s="117"/>
      <c r="H19" s="117"/>
    </row>
    <row r="20" spans="1:8" ht="14.25">
      <c r="A20" s="117"/>
      <c r="B20" s="117"/>
      <c r="C20" s="117"/>
      <c r="D20" s="117"/>
      <c r="E20" s="117"/>
      <c r="F20" s="117"/>
      <c r="G20" s="117"/>
      <c r="H20" s="117"/>
    </row>
    <row r="21" spans="1:8" ht="14.25">
      <c r="A21" s="117"/>
      <c r="B21" s="117"/>
      <c r="C21" s="117"/>
      <c r="D21" s="117"/>
      <c r="E21" s="117"/>
      <c r="F21" s="117"/>
      <c r="G21" s="117"/>
      <c r="H21" s="117"/>
    </row>
    <row r="22" spans="1:8" ht="14.25">
      <c r="A22" s="117" t="s">
        <v>50</v>
      </c>
      <c r="B22" s="117" t="s">
        <v>212</v>
      </c>
      <c r="C22" s="606" t="s">
        <v>209</v>
      </c>
      <c r="E22" s="117"/>
      <c r="F22" s="117"/>
      <c r="G22" s="119"/>
      <c r="H22" s="117"/>
    </row>
    <row r="23" spans="1:8" ht="14.25">
      <c r="A23" s="117"/>
      <c r="B23" s="117" t="s">
        <v>213</v>
      </c>
      <c r="C23" s="607"/>
      <c r="E23" s="117"/>
      <c r="F23" s="117"/>
      <c r="G23" s="119"/>
      <c r="H23" s="117"/>
    </row>
    <row r="24" spans="1:8" ht="14.25">
      <c r="A24" s="117"/>
      <c r="B24" s="117"/>
      <c r="C24" s="117"/>
      <c r="D24" s="117"/>
      <c r="E24" s="117"/>
      <c r="F24" s="117"/>
      <c r="G24" s="117"/>
      <c r="H24" s="117"/>
    </row>
    <row r="25" spans="1:8" ht="14.25">
      <c r="A25" s="117" t="s">
        <v>51</v>
      </c>
      <c r="B25" s="117" t="s">
        <v>212</v>
      </c>
      <c r="C25" s="606" t="s">
        <v>209</v>
      </c>
      <c r="D25" s="117"/>
      <c r="E25" s="117"/>
      <c r="F25" s="117"/>
      <c r="G25" s="117"/>
      <c r="H25" s="117"/>
    </row>
    <row r="26" spans="1:8" ht="14.25">
      <c r="A26" s="117"/>
      <c r="B26" s="117" t="s">
        <v>213</v>
      </c>
      <c r="C26" s="607"/>
      <c r="D26" s="117"/>
      <c r="E26" s="117"/>
      <c r="F26" s="117"/>
      <c r="G26" s="117"/>
      <c r="H26" s="117"/>
    </row>
    <row r="27" spans="1:8" ht="14.25">
      <c r="A27" s="117"/>
      <c r="B27" s="117"/>
      <c r="C27" s="117"/>
      <c r="D27" s="117"/>
      <c r="E27" s="117"/>
      <c r="F27" s="117"/>
      <c r="G27" s="117"/>
      <c r="H27" s="117"/>
    </row>
    <row r="28" spans="1:8" ht="14.25">
      <c r="A28" s="117"/>
      <c r="B28" s="117"/>
      <c r="C28" s="117"/>
      <c r="D28" s="117"/>
      <c r="E28" s="117"/>
      <c r="F28" s="117"/>
      <c r="G28" s="117"/>
      <c r="H28" s="117"/>
    </row>
    <row r="29" spans="1:8" ht="14.25">
      <c r="A29" s="117" t="s">
        <v>215</v>
      </c>
      <c r="B29" s="117"/>
      <c r="C29" s="117"/>
      <c r="D29" s="117"/>
      <c r="E29" s="117"/>
      <c r="F29" s="117"/>
      <c r="G29" s="117"/>
      <c r="H29" s="117"/>
    </row>
    <row r="30" spans="1:8" ht="14.25">
      <c r="A30" s="117"/>
      <c r="B30" s="117"/>
      <c r="C30" s="117"/>
      <c r="D30" s="117"/>
      <c r="E30" s="117"/>
      <c r="F30" s="117"/>
      <c r="G30" s="117"/>
      <c r="H30" s="117"/>
    </row>
    <row r="31" spans="1:8" ht="14.25">
      <c r="A31" s="117"/>
      <c r="B31" s="117"/>
      <c r="C31" s="117"/>
      <c r="D31" s="117"/>
      <c r="E31" s="117"/>
      <c r="F31" s="117"/>
      <c r="G31" s="117"/>
      <c r="H31" s="117"/>
    </row>
    <row r="32" spans="1:8" ht="14.25">
      <c r="A32" s="117" t="s">
        <v>216</v>
      </c>
      <c r="B32" s="117"/>
      <c r="C32" s="117"/>
      <c r="D32" s="117"/>
      <c r="E32" s="117"/>
      <c r="F32" s="117"/>
      <c r="G32" s="117"/>
      <c r="H32" s="117"/>
    </row>
    <row r="33" spans="1:8" ht="14.25">
      <c r="A33" s="117" t="s">
        <v>217</v>
      </c>
      <c r="B33" s="117"/>
      <c r="C33" s="117"/>
      <c r="D33" s="117"/>
      <c r="E33" s="117"/>
      <c r="F33" s="117"/>
      <c r="G33" s="117"/>
      <c r="H33" s="117"/>
    </row>
    <row r="34" spans="1:8" ht="14.25">
      <c r="A34" s="117"/>
      <c r="B34" s="117"/>
      <c r="C34" s="117"/>
      <c r="D34" s="117"/>
      <c r="E34" s="117"/>
      <c r="F34" s="117"/>
      <c r="G34" s="117"/>
      <c r="H34" s="117"/>
    </row>
    <row r="35" spans="1:8" ht="14.25">
      <c r="A35" s="117" t="s">
        <v>218</v>
      </c>
      <c r="B35" s="117"/>
      <c r="C35" s="117"/>
      <c r="D35" s="117"/>
      <c r="E35" s="117"/>
      <c r="F35" s="117"/>
      <c r="G35" s="117"/>
      <c r="H35" s="117"/>
    </row>
    <row r="36" spans="1:8" ht="14.25">
      <c r="A36" s="117" t="s">
        <v>219</v>
      </c>
      <c r="B36" s="117"/>
      <c r="C36" s="117"/>
      <c r="D36" s="117"/>
      <c r="E36" s="117"/>
      <c r="F36" s="117"/>
      <c r="G36" s="117"/>
      <c r="H36" s="117"/>
    </row>
    <row r="37" spans="1:8" ht="14.25">
      <c r="A37" s="117"/>
      <c r="B37" s="117"/>
      <c r="C37" s="117"/>
      <c r="D37" s="117"/>
      <c r="E37" s="117"/>
      <c r="F37" s="117"/>
      <c r="G37" s="117"/>
      <c r="H37" s="117"/>
    </row>
    <row r="38" spans="1:8" ht="14.25">
      <c r="A38" s="117" t="s">
        <v>358</v>
      </c>
      <c r="B38" s="117"/>
      <c r="C38" s="117"/>
      <c r="D38" s="117"/>
      <c r="E38" s="117"/>
      <c r="F38" s="117"/>
      <c r="G38" s="117"/>
      <c r="H38" s="117"/>
    </row>
    <row r="39" spans="1:8" ht="14.25">
      <c r="A39" s="117" t="s">
        <v>359</v>
      </c>
      <c r="B39" s="117"/>
      <c r="C39" s="117"/>
      <c r="D39" s="117"/>
      <c r="E39" s="117"/>
      <c r="F39" s="117"/>
      <c r="G39" s="117"/>
      <c r="H39" s="117"/>
    </row>
  </sheetData>
  <sheetProtection/>
  <mergeCells count="2">
    <mergeCell ref="C22:C23"/>
    <mergeCell ref="C25:C2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6" width="5.625" style="101" customWidth="1"/>
    <col min="7" max="7" width="5.625" style="130" customWidth="1"/>
    <col min="8" max="13" width="5.625" style="131" customWidth="1"/>
    <col min="14" max="14" width="5.625" style="132" customWidth="1"/>
    <col min="15" max="15" width="5.625" style="101" customWidth="1"/>
    <col min="16" max="22" width="5.625" style="104" customWidth="1"/>
    <col min="23" max="23" width="5.625" style="105" customWidth="1"/>
    <col min="24" max="26" width="5.625" style="104" customWidth="1"/>
    <col min="27" max="27" width="5.625" style="105" customWidth="1"/>
    <col min="28" max="45" width="6.625" style="101" customWidth="1"/>
    <col min="46" max="16384" width="9.00390625" style="101" customWidth="1"/>
  </cols>
  <sheetData>
    <row r="1" spans="1:27" ht="32.25">
      <c r="A1" s="100" t="s">
        <v>227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6:27" ht="19.5" customHeight="1">
      <c r="F2" s="109"/>
      <c r="P2" s="102"/>
      <c r="Q2" s="102"/>
      <c r="R2" s="102"/>
      <c r="S2" s="102"/>
      <c r="T2" s="102"/>
      <c r="U2" s="102"/>
      <c r="V2" s="102"/>
      <c r="W2" s="103"/>
      <c r="X2" s="102"/>
      <c r="Y2" s="102"/>
      <c r="Z2" s="102"/>
      <c r="AA2" s="103"/>
    </row>
    <row r="3" spans="1:26" ht="19.5" customHeight="1">
      <c r="A3" s="89" t="s">
        <v>0</v>
      </c>
      <c r="B3" s="89"/>
      <c r="C3" s="89"/>
      <c r="D3" s="89"/>
      <c r="E3" s="89"/>
      <c r="F3" s="89"/>
      <c r="L3" s="133"/>
      <c r="Q3" s="90"/>
      <c r="R3" s="90"/>
      <c r="S3" s="90"/>
      <c r="T3" s="90"/>
      <c r="U3" s="90"/>
      <c r="V3" s="90"/>
      <c r="W3" s="90"/>
      <c r="X3" s="90"/>
      <c r="Y3" s="90"/>
      <c r="Z3" s="102"/>
    </row>
    <row r="4" spans="1:26" ht="19.5" customHeight="1">
      <c r="A4" s="89"/>
      <c r="B4" s="89"/>
      <c r="C4" s="89"/>
      <c r="D4" s="89"/>
      <c r="E4" s="89"/>
      <c r="F4" s="89"/>
      <c r="P4" s="83" t="s">
        <v>91</v>
      </c>
      <c r="Q4" s="90"/>
      <c r="R4" s="90"/>
      <c r="S4" s="90"/>
      <c r="T4" s="90"/>
      <c r="U4" s="90"/>
      <c r="V4" s="90"/>
      <c r="W4" s="90"/>
      <c r="X4" s="90"/>
      <c r="Y4" s="90"/>
      <c r="Z4" s="102"/>
    </row>
    <row r="5" spans="1:26" ht="19.5" customHeight="1" thickBot="1">
      <c r="A5" s="89"/>
      <c r="B5" s="89"/>
      <c r="C5" s="89"/>
      <c r="D5" s="89"/>
      <c r="E5" s="89"/>
      <c r="F5" s="89"/>
      <c r="P5" s="83"/>
      <c r="Q5" s="90"/>
      <c r="R5" s="90"/>
      <c r="S5" s="90"/>
      <c r="T5" s="90"/>
      <c r="U5" s="90"/>
      <c r="V5" s="90"/>
      <c r="W5" s="90"/>
      <c r="X5" s="90"/>
      <c r="Y5" s="90"/>
      <c r="Z5" s="102"/>
    </row>
    <row r="6" spans="7:27" ht="19.5" customHeight="1" thickBot="1">
      <c r="G6" s="134"/>
      <c r="H6" s="135"/>
      <c r="I6" s="136"/>
      <c r="J6" s="137"/>
      <c r="K6" s="138"/>
      <c r="L6" s="138"/>
      <c r="M6" s="138"/>
      <c r="P6" s="300"/>
      <c r="Q6" s="301"/>
      <c r="R6" s="349" t="s">
        <v>277</v>
      </c>
      <c r="S6" s="281"/>
      <c r="T6" s="281" t="s">
        <v>275</v>
      </c>
      <c r="U6" s="281"/>
      <c r="V6" s="281" t="s">
        <v>199</v>
      </c>
      <c r="W6" s="281"/>
      <c r="X6" s="281" t="s">
        <v>284</v>
      </c>
      <c r="Y6" s="282"/>
      <c r="Z6" s="283" t="s">
        <v>90</v>
      </c>
      <c r="AA6" s="284"/>
    </row>
    <row r="7" spans="1:27" ht="19.5" customHeight="1" thickBot="1" thickTop="1">
      <c r="A7" s="299">
        <v>1</v>
      </c>
      <c r="B7" s="313" t="s">
        <v>3</v>
      </c>
      <c r="C7" s="313"/>
      <c r="D7" s="313"/>
      <c r="E7" s="313"/>
      <c r="F7" s="313"/>
      <c r="G7" s="84"/>
      <c r="H7" s="84"/>
      <c r="I7" s="129">
        <v>139</v>
      </c>
      <c r="J7" s="84"/>
      <c r="K7" s="84"/>
      <c r="L7" s="84"/>
      <c r="M7" s="84"/>
      <c r="P7" s="288" t="str">
        <f>R6</f>
        <v>広島大</v>
      </c>
      <c r="Q7" s="285"/>
      <c r="R7" s="189"/>
      <c r="S7" s="190"/>
      <c r="T7" s="296" t="s">
        <v>309</v>
      </c>
      <c r="U7" s="296"/>
      <c r="V7" s="296" t="s">
        <v>334</v>
      </c>
      <c r="W7" s="296"/>
      <c r="X7" s="296" t="s">
        <v>403</v>
      </c>
      <c r="Y7" s="296"/>
      <c r="Z7" s="347">
        <v>6</v>
      </c>
      <c r="AA7" s="348"/>
    </row>
    <row r="8" spans="1:27" ht="19.5" customHeight="1">
      <c r="A8" s="299"/>
      <c r="B8" s="313"/>
      <c r="C8" s="313"/>
      <c r="D8" s="313"/>
      <c r="E8" s="313"/>
      <c r="F8" s="313"/>
      <c r="G8" s="171"/>
      <c r="H8" s="170"/>
      <c r="I8" s="162"/>
      <c r="J8" s="194"/>
      <c r="K8" s="84"/>
      <c r="L8" s="84"/>
      <c r="M8" s="84"/>
      <c r="P8" s="290" t="str">
        <f>T6</f>
        <v>広修道</v>
      </c>
      <c r="Q8" s="291"/>
      <c r="R8" s="292" t="s">
        <v>310</v>
      </c>
      <c r="S8" s="293"/>
      <c r="T8" s="309"/>
      <c r="U8" s="309"/>
      <c r="V8" s="293" t="s">
        <v>401</v>
      </c>
      <c r="W8" s="293"/>
      <c r="X8" s="293" t="s">
        <v>340</v>
      </c>
      <c r="Y8" s="350"/>
      <c r="Z8" s="351">
        <v>5</v>
      </c>
      <c r="AA8" s="352"/>
    </row>
    <row r="9" spans="1:27" ht="19.5" customHeight="1" thickBot="1">
      <c r="A9" s="299">
        <v>2</v>
      </c>
      <c r="B9" s="313" t="s">
        <v>193</v>
      </c>
      <c r="C9" s="313"/>
      <c r="D9" s="313"/>
      <c r="E9" s="313"/>
      <c r="F9" s="313"/>
      <c r="G9" s="80">
        <v>76</v>
      </c>
      <c r="H9" s="84"/>
      <c r="I9" s="129" t="s">
        <v>75</v>
      </c>
      <c r="J9" s="194"/>
      <c r="K9" s="84">
        <v>122</v>
      </c>
      <c r="L9" s="84"/>
      <c r="M9" s="84"/>
      <c r="P9" s="290" t="str">
        <f>V6</f>
        <v>徳山大</v>
      </c>
      <c r="Q9" s="291"/>
      <c r="R9" s="292" t="s">
        <v>335</v>
      </c>
      <c r="S9" s="293"/>
      <c r="T9" s="293" t="s">
        <v>402</v>
      </c>
      <c r="U9" s="293"/>
      <c r="V9" s="309"/>
      <c r="W9" s="309"/>
      <c r="X9" s="293" t="s">
        <v>311</v>
      </c>
      <c r="Y9" s="350"/>
      <c r="Z9" s="351">
        <v>3</v>
      </c>
      <c r="AA9" s="352"/>
    </row>
    <row r="10" spans="1:27" ht="19.5" customHeight="1" thickBot="1">
      <c r="A10" s="299"/>
      <c r="B10" s="313"/>
      <c r="C10" s="313"/>
      <c r="D10" s="313"/>
      <c r="E10" s="313"/>
      <c r="F10" s="313"/>
      <c r="G10" s="298" t="s">
        <v>75</v>
      </c>
      <c r="H10" s="159"/>
      <c r="I10" s="160"/>
      <c r="J10" s="197"/>
      <c r="K10" s="171"/>
      <c r="L10" s="246"/>
      <c r="M10" s="140"/>
      <c r="P10" s="294" t="str">
        <f>X6</f>
        <v>倉芸科</v>
      </c>
      <c r="Q10" s="295"/>
      <c r="R10" s="296" t="s">
        <v>404</v>
      </c>
      <c r="S10" s="296"/>
      <c r="T10" s="280" t="s">
        <v>341</v>
      </c>
      <c r="U10" s="280"/>
      <c r="V10" s="280" t="s">
        <v>312</v>
      </c>
      <c r="W10" s="280"/>
      <c r="X10" s="356"/>
      <c r="Y10" s="357"/>
      <c r="Z10" s="353">
        <v>4</v>
      </c>
      <c r="AA10" s="354"/>
    </row>
    <row r="11" spans="1:27" ht="19.5" customHeight="1" thickBot="1">
      <c r="A11" s="299">
        <v>3</v>
      </c>
      <c r="B11" s="313" t="s">
        <v>181</v>
      </c>
      <c r="C11" s="313"/>
      <c r="D11" s="313"/>
      <c r="E11" s="313"/>
      <c r="F11" s="313"/>
      <c r="G11" s="315"/>
      <c r="H11" s="158"/>
      <c r="I11" s="129">
        <v>50</v>
      </c>
      <c r="J11" s="84"/>
      <c r="K11" s="84"/>
      <c r="L11" s="246"/>
      <c r="M11" s="140"/>
      <c r="W11" s="104"/>
      <c r="AA11" s="103"/>
    </row>
    <row r="12" spans="1:26" ht="19.5" customHeight="1" thickBot="1">
      <c r="A12" s="299"/>
      <c r="B12" s="313"/>
      <c r="C12" s="313"/>
      <c r="D12" s="313"/>
      <c r="E12" s="313"/>
      <c r="F12" s="313"/>
      <c r="G12" s="157">
        <v>81</v>
      </c>
      <c r="H12" s="84"/>
      <c r="I12" s="129"/>
      <c r="J12" s="84"/>
      <c r="K12" s="84" t="s">
        <v>70</v>
      </c>
      <c r="L12" s="317" t="s">
        <v>58</v>
      </c>
      <c r="M12" s="305"/>
      <c r="P12" s="83" t="s">
        <v>92</v>
      </c>
      <c r="Q12" s="90"/>
      <c r="R12" s="90"/>
      <c r="V12" s="102"/>
      <c r="W12" s="102"/>
      <c r="X12" s="102"/>
      <c r="Y12" s="103"/>
      <c r="Z12" s="102"/>
    </row>
    <row r="13" spans="1:26" ht="19.5" customHeight="1" thickBot="1">
      <c r="A13" s="299">
        <v>4</v>
      </c>
      <c r="B13" s="313" t="s">
        <v>194</v>
      </c>
      <c r="C13" s="313"/>
      <c r="D13" s="313"/>
      <c r="E13" s="313"/>
      <c r="F13" s="313"/>
      <c r="G13" s="84"/>
      <c r="H13" s="84"/>
      <c r="I13" s="129"/>
      <c r="J13" s="84"/>
      <c r="K13" s="78"/>
      <c r="L13" s="197"/>
      <c r="M13" s="171"/>
      <c r="N13" s="93"/>
      <c r="W13" s="104"/>
      <c r="Y13" s="103"/>
      <c r="Z13" s="102"/>
    </row>
    <row r="14" spans="1:27" ht="19.5" customHeight="1" thickBot="1">
      <c r="A14" s="299"/>
      <c r="B14" s="313"/>
      <c r="C14" s="313"/>
      <c r="D14" s="313"/>
      <c r="E14" s="313"/>
      <c r="F14" s="313"/>
      <c r="G14" s="141"/>
      <c r="H14" s="141"/>
      <c r="I14" s="383" t="s">
        <v>49</v>
      </c>
      <c r="J14" s="84"/>
      <c r="K14" s="78"/>
      <c r="L14" s="84"/>
      <c r="M14" s="84"/>
      <c r="N14" s="93"/>
      <c r="P14" s="300"/>
      <c r="Q14" s="301"/>
      <c r="R14" s="349" t="s">
        <v>279</v>
      </c>
      <c r="S14" s="281"/>
      <c r="T14" s="281" t="s">
        <v>280</v>
      </c>
      <c r="U14" s="281"/>
      <c r="V14" s="281" t="s">
        <v>281</v>
      </c>
      <c r="W14" s="281"/>
      <c r="X14" s="281" t="s">
        <v>287</v>
      </c>
      <c r="Y14" s="355"/>
      <c r="Z14" s="283" t="s">
        <v>90</v>
      </c>
      <c r="AA14" s="284"/>
    </row>
    <row r="15" spans="1:27" ht="19.5" customHeight="1" thickBot="1" thickTop="1">
      <c r="A15" s="299">
        <v>5</v>
      </c>
      <c r="B15" s="313" t="s">
        <v>141</v>
      </c>
      <c r="C15" s="313"/>
      <c r="D15" s="313"/>
      <c r="E15" s="313"/>
      <c r="F15" s="313"/>
      <c r="G15" s="161"/>
      <c r="H15" s="84"/>
      <c r="I15" s="316"/>
      <c r="J15" s="193"/>
      <c r="K15" s="171">
        <v>41</v>
      </c>
      <c r="L15" s="84"/>
      <c r="M15" s="84"/>
      <c r="N15" s="93"/>
      <c r="P15" s="288" t="str">
        <f>R14</f>
        <v>鳥取大</v>
      </c>
      <c r="Q15" s="285"/>
      <c r="R15" s="189"/>
      <c r="S15" s="190"/>
      <c r="T15" s="296" t="s">
        <v>296</v>
      </c>
      <c r="U15" s="296"/>
      <c r="V15" s="360" t="s">
        <v>360</v>
      </c>
      <c r="W15" s="361"/>
      <c r="X15" s="296" t="s">
        <v>350</v>
      </c>
      <c r="Y15" s="359"/>
      <c r="Z15" s="347">
        <v>3</v>
      </c>
      <c r="AA15" s="348"/>
    </row>
    <row r="16" spans="1:27" ht="19.5" customHeight="1">
      <c r="A16" s="299"/>
      <c r="B16" s="313"/>
      <c r="C16" s="313"/>
      <c r="D16" s="313"/>
      <c r="E16" s="313"/>
      <c r="F16" s="313"/>
      <c r="G16" s="84"/>
      <c r="H16" s="170"/>
      <c r="I16" s="162"/>
      <c r="J16" s="84"/>
      <c r="K16" s="84"/>
      <c r="L16" s="84"/>
      <c r="M16" s="84"/>
      <c r="N16" s="93"/>
      <c r="P16" s="290" t="str">
        <f>T14</f>
        <v>環太平</v>
      </c>
      <c r="Q16" s="291"/>
      <c r="R16" s="292" t="s">
        <v>297</v>
      </c>
      <c r="S16" s="293"/>
      <c r="T16" s="309"/>
      <c r="U16" s="309"/>
      <c r="V16" s="296" t="s">
        <v>330</v>
      </c>
      <c r="W16" s="296"/>
      <c r="X16" s="293" t="s">
        <v>363</v>
      </c>
      <c r="Y16" s="358"/>
      <c r="Z16" s="351">
        <v>5</v>
      </c>
      <c r="AA16" s="352"/>
    </row>
    <row r="17" spans="1:27" ht="19.5" customHeight="1" thickBot="1">
      <c r="A17" s="299">
        <v>6</v>
      </c>
      <c r="B17" s="313" t="s">
        <v>136</v>
      </c>
      <c r="C17" s="313"/>
      <c r="D17" s="313"/>
      <c r="E17" s="313"/>
      <c r="F17" s="313"/>
      <c r="G17" s="84"/>
      <c r="H17" s="84"/>
      <c r="I17" s="129">
        <v>102</v>
      </c>
      <c r="J17" s="84"/>
      <c r="K17" s="84"/>
      <c r="L17" s="84"/>
      <c r="M17" s="84"/>
      <c r="N17" s="93"/>
      <c r="P17" s="290" t="str">
        <f>V14</f>
        <v>下市立</v>
      </c>
      <c r="Q17" s="291"/>
      <c r="R17" s="292" t="s">
        <v>361</v>
      </c>
      <c r="S17" s="293"/>
      <c r="T17" s="293" t="s">
        <v>329</v>
      </c>
      <c r="U17" s="293"/>
      <c r="V17" s="309"/>
      <c r="W17" s="309"/>
      <c r="X17" s="293" t="s">
        <v>307</v>
      </c>
      <c r="Y17" s="358"/>
      <c r="Z17" s="351">
        <v>4</v>
      </c>
      <c r="AA17" s="352"/>
    </row>
    <row r="18" spans="1:27" ht="19.5" customHeight="1" thickBot="1">
      <c r="A18" s="299"/>
      <c r="B18" s="313"/>
      <c r="C18" s="313"/>
      <c r="D18" s="313"/>
      <c r="E18" s="313"/>
      <c r="F18" s="313"/>
      <c r="G18" s="169"/>
      <c r="H18" s="170"/>
      <c r="I18" s="302" t="s">
        <v>72</v>
      </c>
      <c r="J18" s="194"/>
      <c r="K18" s="84"/>
      <c r="L18" s="84"/>
      <c r="M18" s="84"/>
      <c r="N18" s="75"/>
      <c r="P18" s="294" t="str">
        <f>X14</f>
        <v>広経済</v>
      </c>
      <c r="Q18" s="295"/>
      <c r="R18" s="362" t="s">
        <v>351</v>
      </c>
      <c r="S18" s="280"/>
      <c r="T18" s="280" t="s">
        <v>362</v>
      </c>
      <c r="U18" s="280"/>
      <c r="V18" s="280" t="s">
        <v>308</v>
      </c>
      <c r="W18" s="280"/>
      <c r="X18" s="356"/>
      <c r="Y18" s="363"/>
      <c r="Z18" s="353">
        <v>6</v>
      </c>
      <c r="AA18" s="354"/>
    </row>
    <row r="19" spans="1:16" ht="19.5" customHeight="1" thickBot="1">
      <c r="A19" s="299">
        <v>7</v>
      </c>
      <c r="B19" s="313" t="s">
        <v>163</v>
      </c>
      <c r="C19" s="313"/>
      <c r="D19" s="313"/>
      <c r="E19" s="313"/>
      <c r="F19" s="313"/>
      <c r="G19" s="72">
        <v>64</v>
      </c>
      <c r="H19" s="84"/>
      <c r="I19" s="316"/>
      <c r="J19" s="195"/>
      <c r="K19" s="84">
        <v>113</v>
      </c>
      <c r="L19" s="84"/>
      <c r="M19" s="84"/>
      <c r="N19" s="75"/>
      <c r="P19" s="87"/>
    </row>
    <row r="20" spans="1:16" ht="19.5" customHeight="1" thickBot="1">
      <c r="A20" s="299"/>
      <c r="B20" s="313"/>
      <c r="C20" s="313"/>
      <c r="D20" s="313"/>
      <c r="E20" s="313"/>
      <c r="F20" s="313"/>
      <c r="G20" s="298" t="s">
        <v>100</v>
      </c>
      <c r="H20" s="159"/>
      <c r="I20" s="303"/>
      <c r="J20" s="84"/>
      <c r="K20" s="171"/>
      <c r="L20" s="194"/>
      <c r="M20" s="84"/>
      <c r="N20" s="75"/>
      <c r="P20" s="89" t="s">
        <v>105</v>
      </c>
    </row>
    <row r="21" spans="1:14" ht="19.5" customHeight="1" thickBot="1">
      <c r="A21" s="299">
        <v>8</v>
      </c>
      <c r="B21" s="313" t="s">
        <v>54</v>
      </c>
      <c r="C21" s="313"/>
      <c r="D21" s="313"/>
      <c r="E21" s="313"/>
      <c r="F21" s="313"/>
      <c r="G21" s="304"/>
      <c r="H21" s="158"/>
      <c r="I21" s="162">
        <v>76</v>
      </c>
      <c r="J21" s="84"/>
      <c r="K21" s="84"/>
      <c r="L21" s="244"/>
      <c r="N21" s="75"/>
    </row>
    <row r="22" spans="1:25" ht="19.5" customHeight="1" thickBot="1">
      <c r="A22" s="299"/>
      <c r="B22" s="313"/>
      <c r="C22" s="313"/>
      <c r="D22" s="313"/>
      <c r="E22" s="313"/>
      <c r="F22" s="313"/>
      <c r="G22" s="68">
        <v>71</v>
      </c>
      <c r="H22" s="84"/>
      <c r="I22" s="129"/>
      <c r="J22" s="84"/>
      <c r="K22" s="315" t="s">
        <v>77</v>
      </c>
      <c r="L22" s="307" t="s">
        <v>59</v>
      </c>
      <c r="M22" s="304"/>
      <c r="N22" s="75"/>
      <c r="P22" s="388"/>
      <c r="Q22" s="389"/>
      <c r="R22" s="389"/>
      <c r="S22" s="389"/>
      <c r="T22" s="389"/>
      <c r="U22" s="390"/>
      <c r="V22" s="374" t="s">
        <v>228</v>
      </c>
      <c r="W22" s="391"/>
      <c r="X22" s="391" t="s">
        <v>229</v>
      </c>
      <c r="Y22" s="375"/>
    </row>
    <row r="23" spans="1:25" ht="19.5" customHeight="1">
      <c r="A23" s="299">
        <v>9</v>
      </c>
      <c r="B23" s="313" t="s">
        <v>230</v>
      </c>
      <c r="C23" s="313"/>
      <c r="D23" s="313"/>
      <c r="E23" s="313"/>
      <c r="F23" s="313"/>
      <c r="G23" s="155">
        <v>73</v>
      </c>
      <c r="H23" s="84"/>
      <c r="I23" s="129"/>
      <c r="J23" s="84"/>
      <c r="K23" s="306"/>
      <c r="L23" s="84"/>
      <c r="M23" s="84"/>
      <c r="N23" s="75"/>
      <c r="P23" s="297" t="s">
        <v>139</v>
      </c>
      <c r="Q23" s="311"/>
      <c r="R23" s="311"/>
      <c r="S23" s="311"/>
      <c r="T23" s="311"/>
      <c r="U23" s="311"/>
      <c r="V23" s="310" t="s">
        <v>72</v>
      </c>
      <c r="W23" s="311"/>
      <c r="X23" s="311"/>
      <c r="Y23" s="364"/>
    </row>
    <row r="24" spans="1:25" ht="19.5" customHeight="1" thickBot="1">
      <c r="A24" s="299"/>
      <c r="B24" s="313"/>
      <c r="C24" s="313"/>
      <c r="D24" s="313"/>
      <c r="E24" s="313"/>
      <c r="F24" s="313"/>
      <c r="G24" s="298" t="s">
        <v>74</v>
      </c>
      <c r="H24" s="84"/>
      <c r="I24" s="129">
        <v>56</v>
      </c>
      <c r="J24" s="84"/>
      <c r="K24" s="78"/>
      <c r="L24" s="84"/>
      <c r="M24" s="84"/>
      <c r="N24" s="75"/>
      <c r="P24" s="365" t="s">
        <v>138</v>
      </c>
      <c r="Q24" s="366"/>
      <c r="R24" s="366"/>
      <c r="S24" s="366"/>
      <c r="T24" s="366"/>
      <c r="U24" s="366"/>
      <c r="V24" s="367" t="s">
        <v>73</v>
      </c>
      <c r="W24" s="366"/>
      <c r="X24" s="366"/>
      <c r="Y24" s="368"/>
    </row>
    <row r="25" spans="1:25" ht="19.5" customHeight="1" thickBot="1">
      <c r="A25" s="299">
        <v>10</v>
      </c>
      <c r="B25" s="313" t="s">
        <v>156</v>
      </c>
      <c r="C25" s="313"/>
      <c r="D25" s="313"/>
      <c r="E25" s="313"/>
      <c r="F25" s="313"/>
      <c r="G25" s="315"/>
      <c r="H25" s="163"/>
      <c r="I25" s="164"/>
      <c r="J25" s="230"/>
      <c r="K25" s="196"/>
      <c r="L25" s="84"/>
      <c r="M25" s="84"/>
      <c r="N25" s="75"/>
      <c r="P25" s="365" t="s">
        <v>183</v>
      </c>
      <c r="Q25" s="366"/>
      <c r="R25" s="366"/>
      <c r="S25" s="366"/>
      <c r="T25" s="366"/>
      <c r="U25" s="366"/>
      <c r="V25" s="367" t="s">
        <v>75</v>
      </c>
      <c r="W25" s="366"/>
      <c r="X25" s="366"/>
      <c r="Y25" s="368"/>
    </row>
    <row r="26" spans="1:25" ht="19.5" customHeight="1" thickBot="1">
      <c r="A26" s="299"/>
      <c r="B26" s="313"/>
      <c r="C26" s="313"/>
      <c r="D26" s="313"/>
      <c r="E26" s="313"/>
      <c r="F26" s="313"/>
      <c r="G26" s="157">
        <v>106</v>
      </c>
      <c r="H26" s="84"/>
      <c r="I26" s="228" t="s">
        <v>74</v>
      </c>
      <c r="J26" s="84"/>
      <c r="K26" s="84">
        <v>69</v>
      </c>
      <c r="L26" s="84"/>
      <c r="M26" s="84"/>
      <c r="N26" s="75"/>
      <c r="P26" s="286" t="s">
        <v>184</v>
      </c>
      <c r="Q26" s="287"/>
      <c r="R26" s="287"/>
      <c r="S26" s="287"/>
      <c r="T26" s="287"/>
      <c r="U26" s="287"/>
      <c r="V26" s="369" t="s">
        <v>83</v>
      </c>
      <c r="W26" s="287"/>
      <c r="X26" s="287"/>
      <c r="Y26" s="370"/>
    </row>
    <row r="27" spans="1:25" ht="19.5" customHeight="1" thickBot="1">
      <c r="A27" s="299">
        <v>11</v>
      </c>
      <c r="B27" s="313" t="s">
        <v>137</v>
      </c>
      <c r="C27" s="313"/>
      <c r="D27" s="313"/>
      <c r="E27" s="313"/>
      <c r="F27" s="313"/>
      <c r="G27" s="165"/>
      <c r="H27" s="168"/>
      <c r="I27" s="229"/>
      <c r="J27" s="84"/>
      <c r="K27" s="84"/>
      <c r="L27" s="84"/>
      <c r="M27" s="84"/>
      <c r="N27" s="75"/>
      <c r="P27" s="297" t="s">
        <v>185</v>
      </c>
      <c r="Q27" s="311"/>
      <c r="R27" s="311"/>
      <c r="S27" s="311"/>
      <c r="T27" s="311"/>
      <c r="U27" s="311"/>
      <c r="V27" s="310"/>
      <c r="W27" s="311"/>
      <c r="X27" s="311" t="s">
        <v>72</v>
      </c>
      <c r="Y27" s="364"/>
    </row>
    <row r="28" spans="1:25" ht="19.5" customHeight="1">
      <c r="A28" s="299"/>
      <c r="B28" s="313"/>
      <c r="C28" s="313"/>
      <c r="D28" s="313"/>
      <c r="E28" s="313"/>
      <c r="F28" s="313"/>
      <c r="G28" s="75"/>
      <c r="H28" s="84"/>
      <c r="I28" s="129">
        <v>80</v>
      </c>
      <c r="J28" s="84"/>
      <c r="K28" s="84"/>
      <c r="L28" s="84"/>
      <c r="M28" s="84"/>
      <c r="N28" s="75"/>
      <c r="P28" s="365" t="s">
        <v>186</v>
      </c>
      <c r="Q28" s="366"/>
      <c r="R28" s="366"/>
      <c r="S28" s="366"/>
      <c r="T28" s="366"/>
      <c r="U28" s="366"/>
      <c r="V28" s="367"/>
      <c r="W28" s="366"/>
      <c r="X28" s="366" t="s">
        <v>73</v>
      </c>
      <c r="Y28" s="368"/>
    </row>
    <row r="29" spans="1:25" ht="19.5" customHeight="1" thickBot="1">
      <c r="A29" s="299">
        <v>12</v>
      </c>
      <c r="B29" s="313" t="s">
        <v>143</v>
      </c>
      <c r="C29" s="313"/>
      <c r="D29" s="313"/>
      <c r="E29" s="313"/>
      <c r="F29" s="313"/>
      <c r="G29" s="75"/>
      <c r="H29" s="84"/>
      <c r="I29" s="198">
        <v>102</v>
      </c>
      <c r="J29" s="84"/>
      <c r="K29" s="84"/>
      <c r="L29" s="84"/>
      <c r="M29" s="84"/>
      <c r="N29" s="75"/>
      <c r="P29" s="365" t="s">
        <v>187</v>
      </c>
      <c r="Q29" s="366"/>
      <c r="R29" s="366"/>
      <c r="S29" s="366"/>
      <c r="T29" s="366"/>
      <c r="U29" s="366"/>
      <c r="V29" s="367"/>
      <c r="W29" s="366"/>
      <c r="X29" s="366" t="s">
        <v>75</v>
      </c>
      <c r="Y29" s="368"/>
    </row>
    <row r="30" spans="1:25" ht="19.5" customHeight="1" thickBot="1">
      <c r="A30" s="299"/>
      <c r="B30" s="313"/>
      <c r="C30" s="313"/>
      <c r="D30" s="313"/>
      <c r="E30" s="313"/>
      <c r="F30" s="313"/>
      <c r="G30" s="169"/>
      <c r="H30" s="170"/>
      <c r="I30" s="231"/>
      <c r="J30" s="84"/>
      <c r="K30" s="84"/>
      <c r="L30" s="84"/>
      <c r="M30" s="84"/>
      <c r="N30" s="75"/>
      <c r="P30" s="286" t="s">
        <v>188</v>
      </c>
      <c r="Q30" s="287"/>
      <c r="R30" s="287"/>
      <c r="S30" s="287"/>
      <c r="T30" s="287"/>
      <c r="U30" s="287"/>
      <c r="V30" s="369"/>
      <c r="W30" s="287"/>
      <c r="X30" s="287" t="s">
        <v>83</v>
      </c>
      <c r="Y30" s="370"/>
    </row>
    <row r="31" spans="1:26" ht="19.5" customHeight="1" thickBot="1">
      <c r="A31" s="299">
        <v>13</v>
      </c>
      <c r="B31" s="313" t="s">
        <v>11</v>
      </c>
      <c r="C31" s="313"/>
      <c r="D31" s="313"/>
      <c r="E31" s="313"/>
      <c r="F31" s="313"/>
      <c r="G31" s="165">
        <v>68</v>
      </c>
      <c r="H31" s="84"/>
      <c r="I31" s="228" t="s">
        <v>84</v>
      </c>
      <c r="J31" s="195"/>
      <c r="K31" s="161">
        <v>105</v>
      </c>
      <c r="L31" s="84"/>
      <c r="M31" s="84"/>
      <c r="N31" s="75"/>
      <c r="Z31" s="63"/>
    </row>
    <row r="32" spans="1:26" ht="19.5" customHeight="1" thickBot="1">
      <c r="A32" s="299"/>
      <c r="B32" s="313"/>
      <c r="C32" s="313"/>
      <c r="D32" s="313"/>
      <c r="E32" s="313"/>
      <c r="F32" s="313"/>
      <c r="G32" s="315" t="s">
        <v>84</v>
      </c>
      <c r="H32" s="166"/>
      <c r="I32" s="160"/>
      <c r="J32" s="84"/>
      <c r="K32" s="75"/>
      <c r="L32" s="244"/>
      <c r="N32" s="75"/>
      <c r="P32" s="371"/>
      <c r="Q32" s="372"/>
      <c r="R32" s="372"/>
      <c r="S32" s="372"/>
      <c r="T32" s="372"/>
      <c r="U32" s="373"/>
      <c r="V32" s="374" t="s">
        <v>228</v>
      </c>
      <c r="W32" s="375"/>
      <c r="Z32" s="63"/>
    </row>
    <row r="33" spans="1:26" ht="19.5" customHeight="1">
      <c r="A33" s="299">
        <v>14</v>
      </c>
      <c r="B33" s="313" t="s">
        <v>55</v>
      </c>
      <c r="C33" s="313"/>
      <c r="D33" s="313"/>
      <c r="E33" s="313"/>
      <c r="F33" s="313"/>
      <c r="G33" s="289"/>
      <c r="H33" s="84"/>
      <c r="I33" s="129">
        <v>66</v>
      </c>
      <c r="J33" s="84"/>
      <c r="K33" s="75"/>
      <c r="L33" s="244"/>
      <c r="N33" s="75"/>
      <c r="P33" s="297" t="s">
        <v>135</v>
      </c>
      <c r="Q33" s="311"/>
      <c r="R33" s="311"/>
      <c r="S33" s="311"/>
      <c r="T33" s="311"/>
      <c r="U33" s="311"/>
      <c r="V33" s="310" t="s">
        <v>76</v>
      </c>
      <c r="W33" s="364"/>
      <c r="Z33" s="63"/>
    </row>
    <row r="34" spans="1:26" ht="19.5" customHeight="1" thickBot="1">
      <c r="A34" s="299"/>
      <c r="B34" s="313"/>
      <c r="C34" s="313"/>
      <c r="D34" s="313"/>
      <c r="E34" s="313"/>
      <c r="F34" s="313"/>
      <c r="G34" s="156">
        <v>51</v>
      </c>
      <c r="H34" s="84"/>
      <c r="I34" s="129"/>
      <c r="J34" s="84"/>
      <c r="K34" s="315" t="s">
        <v>81</v>
      </c>
      <c r="L34" s="307" t="s">
        <v>60</v>
      </c>
      <c r="M34" s="304"/>
      <c r="N34" s="75"/>
      <c r="P34" s="365" t="s">
        <v>133</v>
      </c>
      <c r="Q34" s="366"/>
      <c r="R34" s="366"/>
      <c r="S34" s="366"/>
      <c r="T34" s="366"/>
      <c r="U34" s="366"/>
      <c r="V34" s="367" t="s">
        <v>101</v>
      </c>
      <c r="W34" s="368"/>
      <c r="Z34" s="63"/>
    </row>
    <row r="35" spans="1:26" ht="19.5" customHeight="1" thickBot="1">
      <c r="A35" s="299">
        <v>15</v>
      </c>
      <c r="B35" s="313" t="s">
        <v>52</v>
      </c>
      <c r="C35" s="313"/>
      <c r="D35" s="313"/>
      <c r="E35" s="313"/>
      <c r="F35" s="313"/>
      <c r="G35" s="75"/>
      <c r="H35" s="168"/>
      <c r="I35" s="129">
        <v>91</v>
      </c>
      <c r="J35" s="84"/>
      <c r="K35" s="306"/>
      <c r="L35" s="84"/>
      <c r="M35" s="84"/>
      <c r="N35" s="75"/>
      <c r="P35" s="365" t="s">
        <v>189</v>
      </c>
      <c r="Q35" s="366"/>
      <c r="R35" s="366"/>
      <c r="S35" s="366"/>
      <c r="T35" s="366"/>
      <c r="U35" s="366"/>
      <c r="V35" s="367" t="s">
        <v>102</v>
      </c>
      <c r="W35" s="368"/>
      <c r="Z35" s="63"/>
    </row>
    <row r="36" spans="1:26" ht="19.5" customHeight="1" thickBot="1">
      <c r="A36" s="299"/>
      <c r="B36" s="313"/>
      <c r="C36" s="313"/>
      <c r="D36" s="313"/>
      <c r="E36" s="313"/>
      <c r="F36" s="313"/>
      <c r="G36" s="169"/>
      <c r="H36" s="84"/>
      <c r="I36" s="302" t="s">
        <v>73</v>
      </c>
      <c r="J36" s="194"/>
      <c r="K36" s="196"/>
      <c r="L36" s="84"/>
      <c r="M36" s="84"/>
      <c r="N36" s="75"/>
      <c r="P36" s="286" t="s">
        <v>190</v>
      </c>
      <c r="Q36" s="287"/>
      <c r="R36" s="287"/>
      <c r="S36" s="287"/>
      <c r="T36" s="287"/>
      <c r="U36" s="287"/>
      <c r="V36" s="369" t="s">
        <v>103</v>
      </c>
      <c r="W36" s="370"/>
      <c r="Z36" s="63"/>
    </row>
    <row r="37" spans="1:26" ht="19.5" customHeight="1">
      <c r="A37" s="299">
        <v>16</v>
      </c>
      <c r="B37" s="313" t="s">
        <v>220</v>
      </c>
      <c r="C37" s="313"/>
      <c r="D37" s="313"/>
      <c r="E37" s="313"/>
      <c r="F37" s="313"/>
      <c r="G37" s="73"/>
      <c r="H37" s="139"/>
      <c r="I37" s="394"/>
      <c r="J37" s="197"/>
      <c r="K37" s="84">
        <v>58</v>
      </c>
      <c r="L37" s="84"/>
      <c r="M37" s="84"/>
      <c r="N37" s="75"/>
      <c r="Z37" s="63"/>
    </row>
    <row r="38" spans="1:26" ht="19.5" customHeight="1">
      <c r="A38" s="299"/>
      <c r="B38" s="313"/>
      <c r="C38" s="313"/>
      <c r="D38" s="313"/>
      <c r="E38" s="313"/>
      <c r="F38" s="313"/>
      <c r="G38" s="75"/>
      <c r="H38" s="84"/>
      <c r="I38" s="129">
        <v>81</v>
      </c>
      <c r="J38" s="84"/>
      <c r="K38" s="84"/>
      <c r="L38" s="84"/>
      <c r="M38" s="84"/>
      <c r="N38" s="75"/>
      <c r="P38" s="98"/>
      <c r="Q38" s="98"/>
      <c r="R38" s="98"/>
      <c r="S38" s="98"/>
      <c r="T38" s="98"/>
      <c r="U38" s="98"/>
      <c r="V38" s="98"/>
      <c r="W38" s="98"/>
      <c r="Z38" s="63"/>
    </row>
    <row r="39" spans="1:26" ht="19.5" customHeight="1" thickBot="1">
      <c r="A39" s="299">
        <v>17</v>
      </c>
      <c r="B39" s="313" t="s">
        <v>140</v>
      </c>
      <c r="C39" s="313"/>
      <c r="D39" s="313"/>
      <c r="E39" s="313"/>
      <c r="F39" s="313"/>
      <c r="G39" s="161"/>
      <c r="H39" s="168"/>
      <c r="I39" s="129">
        <v>101</v>
      </c>
      <c r="J39" s="84"/>
      <c r="K39" s="84"/>
      <c r="L39" s="84"/>
      <c r="M39" s="84"/>
      <c r="N39" s="93"/>
      <c r="P39" s="83" t="s">
        <v>2</v>
      </c>
      <c r="Z39" s="63"/>
    </row>
    <row r="40" spans="1:26" ht="19.5" customHeight="1" thickBot="1">
      <c r="A40" s="299"/>
      <c r="B40" s="313"/>
      <c r="C40" s="313"/>
      <c r="D40" s="313"/>
      <c r="E40" s="313"/>
      <c r="F40" s="313"/>
      <c r="G40" s="84"/>
      <c r="H40" s="84"/>
      <c r="I40" s="302" t="s">
        <v>48</v>
      </c>
      <c r="J40" s="195"/>
      <c r="K40" s="161">
        <v>58</v>
      </c>
      <c r="L40" s="84"/>
      <c r="M40" s="84"/>
      <c r="N40" s="93"/>
      <c r="Z40" s="63"/>
    </row>
    <row r="41" spans="1:26" ht="19.5" customHeight="1" thickBot="1">
      <c r="A41" s="299">
        <v>18</v>
      </c>
      <c r="B41" s="313" t="s">
        <v>53</v>
      </c>
      <c r="C41" s="313"/>
      <c r="D41" s="313"/>
      <c r="E41" s="313"/>
      <c r="F41" s="313"/>
      <c r="G41" s="142"/>
      <c r="H41" s="139"/>
      <c r="I41" s="394"/>
      <c r="J41" s="84"/>
      <c r="K41" s="78"/>
      <c r="L41" s="84"/>
      <c r="M41" s="84"/>
      <c r="N41" s="93"/>
      <c r="P41" s="81"/>
      <c r="Q41" s="384" t="s">
        <v>231</v>
      </c>
      <c r="R41" s="385"/>
      <c r="S41" s="386" t="s">
        <v>232</v>
      </c>
      <c r="T41" s="385"/>
      <c r="U41" s="386" t="s">
        <v>228</v>
      </c>
      <c r="V41" s="385"/>
      <c r="W41" s="386" t="s">
        <v>229</v>
      </c>
      <c r="X41" s="387"/>
      <c r="Z41" s="63"/>
    </row>
    <row r="42" spans="1:26" ht="19.5" customHeight="1" thickTop="1">
      <c r="A42" s="299"/>
      <c r="B42" s="313"/>
      <c r="C42" s="313"/>
      <c r="D42" s="313"/>
      <c r="E42" s="313"/>
      <c r="F42" s="313"/>
      <c r="G42" s="84"/>
      <c r="H42" s="84"/>
      <c r="I42" s="129">
        <v>45</v>
      </c>
      <c r="J42" s="84"/>
      <c r="K42" s="78"/>
      <c r="L42" s="84"/>
      <c r="M42" s="84"/>
      <c r="N42" s="93"/>
      <c r="P42" s="79">
        <v>1</v>
      </c>
      <c r="Q42" s="397" t="s">
        <v>129</v>
      </c>
      <c r="R42" s="396"/>
      <c r="S42" s="395">
        <v>0.3958333333333333</v>
      </c>
      <c r="T42" s="396"/>
      <c r="U42" s="392">
        <v>0.3958333333333333</v>
      </c>
      <c r="V42" s="398"/>
      <c r="W42" s="392">
        <v>0.3958333333333333</v>
      </c>
      <c r="X42" s="393"/>
      <c r="Z42" s="63"/>
    </row>
    <row r="43" spans="1:26" ht="19.5" customHeight="1" thickBot="1">
      <c r="A43" s="299">
        <v>19</v>
      </c>
      <c r="B43" s="313" t="s">
        <v>10</v>
      </c>
      <c r="C43" s="313"/>
      <c r="D43" s="313"/>
      <c r="E43" s="313"/>
      <c r="F43" s="313"/>
      <c r="G43" s="84">
        <v>58</v>
      </c>
      <c r="H43" s="84"/>
      <c r="I43" s="129"/>
      <c r="J43" s="84"/>
      <c r="K43" s="78" t="s">
        <v>71</v>
      </c>
      <c r="L43" s="314" t="s">
        <v>61</v>
      </c>
      <c r="M43" s="315"/>
      <c r="N43" s="93"/>
      <c r="P43" s="70">
        <v>2</v>
      </c>
      <c r="Q43" s="377" t="s">
        <v>129</v>
      </c>
      <c r="R43" s="378"/>
      <c r="S43" s="379">
        <v>0.4583333333333333</v>
      </c>
      <c r="T43" s="378"/>
      <c r="U43" s="379">
        <v>0.4583333333333333</v>
      </c>
      <c r="V43" s="378"/>
      <c r="W43" s="379">
        <v>0.4583333333333333</v>
      </c>
      <c r="X43" s="380"/>
      <c r="Z43" s="63"/>
    </row>
    <row r="44" spans="1:24" ht="19.5" customHeight="1" thickBot="1">
      <c r="A44" s="299"/>
      <c r="B44" s="313"/>
      <c r="C44" s="313"/>
      <c r="D44" s="313"/>
      <c r="E44" s="313"/>
      <c r="F44" s="313"/>
      <c r="G44" s="298" t="s">
        <v>83</v>
      </c>
      <c r="H44" s="159"/>
      <c r="I44" s="129">
        <v>68</v>
      </c>
      <c r="J44" s="84"/>
      <c r="K44" s="252"/>
      <c r="L44" s="193"/>
      <c r="M44" s="171"/>
      <c r="N44" s="93"/>
      <c r="P44" s="70">
        <v>3</v>
      </c>
      <c r="Q44" s="377">
        <v>0.5625</v>
      </c>
      <c r="R44" s="378"/>
      <c r="S44" s="379">
        <v>0.5208333333333334</v>
      </c>
      <c r="T44" s="378"/>
      <c r="U44" s="379">
        <v>0.5208333333333334</v>
      </c>
      <c r="V44" s="378"/>
      <c r="W44" s="376">
        <v>0.5208333333333334</v>
      </c>
      <c r="X44" s="368"/>
    </row>
    <row r="45" spans="1:24" ht="19.5" customHeight="1" thickBot="1">
      <c r="A45" s="299">
        <v>20</v>
      </c>
      <c r="B45" s="313" t="s">
        <v>4</v>
      </c>
      <c r="C45" s="313"/>
      <c r="D45" s="313"/>
      <c r="E45" s="313"/>
      <c r="F45" s="313"/>
      <c r="G45" s="304"/>
      <c r="H45" s="158"/>
      <c r="I45" s="164"/>
      <c r="J45" s="230"/>
      <c r="K45" s="161"/>
      <c r="L45" s="246"/>
      <c r="M45" s="140"/>
      <c r="N45" s="93"/>
      <c r="P45" s="70">
        <v>4</v>
      </c>
      <c r="Q45" s="377">
        <v>0.625</v>
      </c>
      <c r="R45" s="378"/>
      <c r="S45" s="379">
        <v>0.5833333333333334</v>
      </c>
      <c r="T45" s="378"/>
      <c r="U45" s="376">
        <v>0.5833333333333334</v>
      </c>
      <c r="V45" s="366"/>
      <c r="W45" s="376">
        <v>0.583333333333333</v>
      </c>
      <c r="X45" s="368"/>
    </row>
    <row r="46" spans="1:24" ht="19.5" customHeight="1">
      <c r="A46" s="299"/>
      <c r="B46" s="313"/>
      <c r="C46" s="313"/>
      <c r="D46" s="313"/>
      <c r="E46" s="313"/>
      <c r="F46" s="313"/>
      <c r="G46" s="84">
        <v>88</v>
      </c>
      <c r="H46" s="84"/>
      <c r="I46" s="129" t="s">
        <v>83</v>
      </c>
      <c r="J46" s="194"/>
      <c r="K46" s="84">
        <v>97</v>
      </c>
      <c r="L46" s="140"/>
      <c r="M46" s="140"/>
      <c r="N46" s="93"/>
      <c r="P46" s="70">
        <v>5</v>
      </c>
      <c r="Q46" s="377" t="s">
        <v>129</v>
      </c>
      <c r="R46" s="378"/>
      <c r="S46" s="379">
        <v>0.6458333333333334</v>
      </c>
      <c r="T46" s="378"/>
      <c r="U46" s="376">
        <v>0.6458333333333334</v>
      </c>
      <c r="V46" s="366"/>
      <c r="W46" s="376" t="s">
        <v>129</v>
      </c>
      <c r="X46" s="368"/>
    </row>
    <row r="47" spans="1:27" ht="19.5" customHeight="1" thickBot="1">
      <c r="A47" s="299">
        <v>21</v>
      </c>
      <c r="B47" s="313" t="s">
        <v>131</v>
      </c>
      <c r="C47" s="313"/>
      <c r="D47" s="313"/>
      <c r="E47" s="313"/>
      <c r="F47" s="313"/>
      <c r="G47" s="84"/>
      <c r="H47" s="168"/>
      <c r="I47" s="129"/>
      <c r="J47" s="194"/>
      <c r="K47" s="84"/>
      <c r="L47" s="140"/>
      <c r="M47" s="140"/>
      <c r="N47" s="93"/>
      <c r="P47" s="67">
        <v>6</v>
      </c>
      <c r="Q47" s="381" t="s">
        <v>129</v>
      </c>
      <c r="R47" s="287"/>
      <c r="S47" s="382">
        <v>0.7083333333333334</v>
      </c>
      <c r="T47" s="287"/>
      <c r="U47" s="382" t="s">
        <v>129</v>
      </c>
      <c r="V47" s="287"/>
      <c r="W47" s="382" t="s">
        <v>129</v>
      </c>
      <c r="X47" s="370"/>
      <c r="Z47" s="66"/>
      <c r="AA47" s="66"/>
    </row>
    <row r="48" spans="1:27" ht="19.5" customHeight="1">
      <c r="A48" s="299"/>
      <c r="B48" s="313"/>
      <c r="C48" s="313"/>
      <c r="D48" s="313"/>
      <c r="E48" s="313"/>
      <c r="F48" s="313"/>
      <c r="G48" s="167"/>
      <c r="H48" s="84"/>
      <c r="I48" s="162">
        <v>107</v>
      </c>
      <c r="J48" s="84"/>
      <c r="K48" s="84"/>
      <c r="L48" s="84"/>
      <c r="M48" s="84"/>
      <c r="N48" s="93"/>
      <c r="P48" s="64" t="s">
        <v>233</v>
      </c>
      <c r="Q48" s="64"/>
      <c r="R48" s="64"/>
      <c r="S48" s="64" t="s">
        <v>234</v>
      </c>
      <c r="T48" s="63"/>
      <c r="U48" s="63"/>
      <c r="V48" s="63"/>
      <c r="W48" s="63"/>
      <c r="X48" s="101"/>
      <c r="Z48" s="66"/>
      <c r="AA48" s="66"/>
    </row>
    <row r="49" spans="1:27" ht="19.5" customHeight="1">
      <c r="A49" s="69"/>
      <c r="B49" s="69"/>
      <c r="C49" s="69"/>
      <c r="D49" s="69"/>
      <c r="E49" s="69"/>
      <c r="F49" s="69"/>
      <c r="G49" s="84"/>
      <c r="H49" s="84"/>
      <c r="I49" s="129"/>
      <c r="J49" s="84"/>
      <c r="K49" s="84"/>
      <c r="L49" s="84"/>
      <c r="M49" s="84"/>
      <c r="N49" s="93"/>
      <c r="P49" s="64" t="s">
        <v>235</v>
      </c>
      <c r="Q49" s="64"/>
      <c r="R49" s="64"/>
      <c r="S49" s="64" t="s">
        <v>236</v>
      </c>
      <c r="T49" s="63"/>
      <c r="U49" s="63"/>
      <c r="V49" s="63"/>
      <c r="W49" s="63"/>
      <c r="X49" s="101"/>
      <c r="Z49" s="66"/>
      <c r="AA49" s="66"/>
    </row>
    <row r="50" spans="1:27" ht="19.5" customHeight="1">
      <c r="A50" s="69"/>
      <c r="B50" s="69"/>
      <c r="C50" s="69"/>
      <c r="D50" s="69"/>
      <c r="E50" s="69"/>
      <c r="F50" s="69"/>
      <c r="G50" s="315" t="s">
        <v>231</v>
      </c>
      <c r="H50" s="315"/>
      <c r="I50" s="316" t="s">
        <v>232</v>
      </c>
      <c r="J50" s="315"/>
      <c r="K50" s="84"/>
      <c r="L50" s="84"/>
      <c r="M50" s="84"/>
      <c r="N50" s="93"/>
      <c r="Z50" s="66"/>
      <c r="AA50" s="104"/>
    </row>
    <row r="51" spans="1:27" ht="19.5" customHeight="1">
      <c r="A51" s="69"/>
      <c r="B51" s="69"/>
      <c r="C51" s="69"/>
      <c r="D51" s="69"/>
      <c r="E51" s="69"/>
      <c r="F51" s="69"/>
      <c r="I51" s="136"/>
      <c r="J51" s="138"/>
      <c r="K51" s="84"/>
      <c r="L51" s="84"/>
      <c r="M51" s="84"/>
      <c r="N51" s="93"/>
      <c r="Y51" s="101"/>
      <c r="Z51" s="101"/>
      <c r="AA51" s="101"/>
    </row>
    <row r="52" spans="11:27" ht="19.5" customHeight="1">
      <c r="K52" s="138"/>
      <c r="L52" s="138"/>
      <c r="M52" s="138"/>
      <c r="P52" s="64"/>
      <c r="Q52" s="63"/>
      <c r="R52" s="63"/>
      <c r="S52" s="63"/>
      <c r="T52" s="63"/>
      <c r="U52" s="63"/>
      <c r="V52" s="63"/>
      <c r="W52" s="104"/>
      <c r="X52" s="101"/>
      <c r="Y52" s="101"/>
      <c r="Z52" s="101"/>
      <c r="AA52" s="101"/>
    </row>
    <row r="53" spans="3:27" ht="19.5" customHeight="1">
      <c r="C53" s="65" t="s">
        <v>225</v>
      </c>
      <c r="D53" s="91"/>
      <c r="E53" s="91"/>
      <c r="F53" s="91"/>
      <c r="G53" s="143"/>
      <c r="H53" s="98"/>
      <c r="X53" s="101"/>
      <c r="Y53" s="101"/>
      <c r="Z53" s="101"/>
      <c r="AA53" s="101"/>
    </row>
    <row r="54" spans="3:27" ht="19.5" customHeight="1">
      <c r="C54" s="114" t="s">
        <v>17</v>
      </c>
      <c r="D54" s="144"/>
      <c r="E54" s="312" t="s">
        <v>3</v>
      </c>
      <c r="F54" s="312"/>
      <c r="G54" s="312"/>
      <c r="H54" s="312"/>
      <c r="X54" s="101"/>
      <c r="Y54" s="101"/>
      <c r="Z54" s="101"/>
      <c r="AA54" s="101"/>
    </row>
    <row r="55" spans="3:27" ht="19.5" customHeight="1">
      <c r="C55" s="114" t="s">
        <v>18</v>
      </c>
      <c r="D55" s="144"/>
      <c r="E55" s="312" t="s">
        <v>6</v>
      </c>
      <c r="F55" s="312"/>
      <c r="G55" s="312"/>
      <c r="H55" s="312"/>
      <c r="X55" s="101"/>
      <c r="Y55" s="101"/>
      <c r="Z55" s="101"/>
      <c r="AA55" s="101"/>
    </row>
    <row r="56" spans="3:27" ht="19.5" customHeight="1">
      <c r="C56" s="114" t="s">
        <v>19</v>
      </c>
      <c r="D56" s="144"/>
      <c r="E56" s="312" t="s">
        <v>288</v>
      </c>
      <c r="F56" s="312"/>
      <c r="G56" s="312"/>
      <c r="H56" s="312"/>
      <c r="X56" s="101"/>
      <c r="Y56" s="101"/>
      <c r="Z56" s="101"/>
      <c r="AA56" s="101"/>
    </row>
    <row r="57" spans="3:27" ht="19.5" customHeight="1">
      <c r="C57" s="114" t="s">
        <v>20</v>
      </c>
      <c r="D57" s="144"/>
      <c r="E57" s="312" t="s">
        <v>320</v>
      </c>
      <c r="F57" s="312"/>
      <c r="G57" s="312"/>
      <c r="H57" s="312"/>
      <c r="P57" s="63"/>
      <c r="Q57" s="63"/>
      <c r="R57" s="63"/>
      <c r="S57" s="63"/>
      <c r="T57" s="63"/>
      <c r="U57" s="63"/>
      <c r="V57" s="63"/>
      <c r="X57" s="101"/>
      <c r="Y57" s="101"/>
      <c r="Z57" s="101"/>
      <c r="AA57" s="101"/>
    </row>
    <row r="58" spans="3:27" ht="19.5" customHeight="1">
      <c r="C58" s="114" t="s">
        <v>45</v>
      </c>
      <c r="D58" s="144"/>
      <c r="E58" s="312" t="s">
        <v>8</v>
      </c>
      <c r="F58" s="312"/>
      <c r="G58" s="312"/>
      <c r="H58" s="312"/>
      <c r="X58" s="101"/>
      <c r="Y58" s="101"/>
      <c r="Z58" s="101"/>
      <c r="AA58" s="101"/>
    </row>
    <row r="59" spans="3:27" ht="19.5" customHeight="1">
      <c r="C59" s="114" t="s">
        <v>68</v>
      </c>
      <c r="D59" s="144"/>
      <c r="E59" s="312" t="s">
        <v>319</v>
      </c>
      <c r="F59" s="312"/>
      <c r="G59" s="312"/>
      <c r="H59" s="312"/>
      <c r="X59" s="101"/>
      <c r="Y59" s="101"/>
      <c r="Z59" s="101"/>
      <c r="AA59" s="101"/>
    </row>
    <row r="60" spans="3:27" ht="19.5" customHeight="1">
      <c r="C60" s="114" t="s">
        <v>46</v>
      </c>
      <c r="D60" s="144"/>
      <c r="E60" s="312" t="s">
        <v>246</v>
      </c>
      <c r="F60" s="312"/>
      <c r="G60" s="312"/>
      <c r="H60" s="312"/>
      <c r="X60" s="101"/>
      <c r="Y60" s="101"/>
      <c r="Z60" s="101"/>
      <c r="AA60" s="101"/>
    </row>
    <row r="61" spans="3:27" ht="19.5" customHeight="1">
      <c r="C61" s="114" t="s">
        <v>69</v>
      </c>
      <c r="D61" s="144"/>
      <c r="E61" s="312" t="s">
        <v>5</v>
      </c>
      <c r="F61" s="312"/>
      <c r="G61" s="312"/>
      <c r="H61" s="312"/>
      <c r="X61" s="101"/>
      <c r="Y61" s="101"/>
      <c r="Z61" s="101"/>
      <c r="AA61" s="101"/>
    </row>
    <row r="62" spans="24:27" ht="19.5" customHeight="1">
      <c r="X62" s="101"/>
      <c r="Y62" s="101"/>
      <c r="Z62" s="101"/>
      <c r="AA62" s="101"/>
    </row>
    <row r="63" spans="24:27" ht="19.5" customHeight="1">
      <c r="X63" s="101"/>
      <c r="Y63" s="101"/>
      <c r="Z63" s="101"/>
      <c r="AA63" s="101"/>
    </row>
    <row r="64" spans="24:27" ht="19.5" customHeight="1">
      <c r="X64" s="101"/>
      <c r="Y64" s="101"/>
      <c r="Z64" s="101"/>
      <c r="AA64" s="101"/>
    </row>
    <row r="65" spans="24:27" ht="19.5" customHeight="1">
      <c r="X65" s="101"/>
      <c r="Y65" s="101"/>
      <c r="Z65" s="101"/>
      <c r="AA65" s="101"/>
    </row>
    <row r="66" spans="16:27" ht="19.5" customHeight="1"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</row>
    <row r="67" spans="16:27" ht="19.5" customHeight="1"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6:27" ht="19.5" customHeight="1"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6:27" ht="19.5" customHeight="1"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6:27" ht="19.5" customHeight="1"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6:27" ht="19.5" customHeight="1"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</sheetData>
  <sheetProtection/>
  <mergeCells count="192">
    <mergeCell ref="E58:H58"/>
    <mergeCell ref="E59:H59"/>
    <mergeCell ref="E60:H60"/>
    <mergeCell ref="E61:H61"/>
    <mergeCell ref="B35:F36"/>
    <mergeCell ref="B37:F38"/>
    <mergeCell ref="B39:F40"/>
    <mergeCell ref="I36:I37"/>
    <mergeCell ref="I40:I41"/>
    <mergeCell ref="W42:X42"/>
    <mergeCell ref="Q43:R43"/>
    <mergeCell ref="B45:F46"/>
    <mergeCell ref="B41:F42"/>
    <mergeCell ref="S42:T42"/>
    <mergeCell ref="U44:V44"/>
    <mergeCell ref="S43:T43"/>
    <mergeCell ref="Q42:R42"/>
    <mergeCell ref="U45:V45"/>
    <mergeCell ref="U42:V42"/>
    <mergeCell ref="V22:W22"/>
    <mergeCell ref="X22:Y22"/>
    <mergeCell ref="V36:W36"/>
    <mergeCell ref="P34:U34"/>
    <mergeCell ref="V34:W34"/>
    <mergeCell ref="X27:Y27"/>
    <mergeCell ref="Q41:R41"/>
    <mergeCell ref="S41:T41"/>
    <mergeCell ref="U41:V41"/>
    <mergeCell ref="W41:X41"/>
    <mergeCell ref="V27:W27"/>
    <mergeCell ref="P28:U28"/>
    <mergeCell ref="V28:W28"/>
    <mergeCell ref="X28:Y28"/>
    <mergeCell ref="Q47:R47"/>
    <mergeCell ref="S47:T47"/>
    <mergeCell ref="W47:X47"/>
    <mergeCell ref="Q46:R46"/>
    <mergeCell ref="S46:T46"/>
    <mergeCell ref="U46:V46"/>
    <mergeCell ref="U47:V47"/>
    <mergeCell ref="W43:X43"/>
    <mergeCell ref="U43:V43"/>
    <mergeCell ref="W44:X44"/>
    <mergeCell ref="W46:X46"/>
    <mergeCell ref="W45:X45"/>
    <mergeCell ref="Q45:R45"/>
    <mergeCell ref="S45:T45"/>
    <mergeCell ref="Q44:R44"/>
    <mergeCell ref="S44:T44"/>
    <mergeCell ref="V32:W32"/>
    <mergeCell ref="P35:U35"/>
    <mergeCell ref="V35:W35"/>
    <mergeCell ref="P36:U36"/>
    <mergeCell ref="V33:W33"/>
    <mergeCell ref="P33:U33"/>
    <mergeCell ref="V25:W25"/>
    <mergeCell ref="X25:Y25"/>
    <mergeCell ref="X29:Y29"/>
    <mergeCell ref="P30:U30"/>
    <mergeCell ref="V30:W30"/>
    <mergeCell ref="X30:Y30"/>
    <mergeCell ref="P29:U29"/>
    <mergeCell ref="V29:W29"/>
    <mergeCell ref="V26:W26"/>
    <mergeCell ref="X26:Y26"/>
    <mergeCell ref="X23:Y23"/>
    <mergeCell ref="P24:U24"/>
    <mergeCell ref="V24:W24"/>
    <mergeCell ref="X24:Y24"/>
    <mergeCell ref="Z17:AA17"/>
    <mergeCell ref="P18:Q18"/>
    <mergeCell ref="R18:S18"/>
    <mergeCell ref="T18:U18"/>
    <mergeCell ref="V18:W18"/>
    <mergeCell ref="X18:Y18"/>
    <mergeCell ref="Z18:AA18"/>
    <mergeCell ref="P17:Q17"/>
    <mergeCell ref="T17:U17"/>
    <mergeCell ref="Z15:AA15"/>
    <mergeCell ref="R16:S16"/>
    <mergeCell ref="T16:U16"/>
    <mergeCell ref="X16:Y16"/>
    <mergeCell ref="Z16:AA16"/>
    <mergeCell ref="R15:S15"/>
    <mergeCell ref="T15:U15"/>
    <mergeCell ref="X15:Y15"/>
    <mergeCell ref="V15:W15"/>
    <mergeCell ref="Z10:AA10"/>
    <mergeCell ref="P14:Q14"/>
    <mergeCell ref="R14:S14"/>
    <mergeCell ref="T14:U14"/>
    <mergeCell ref="V14:W14"/>
    <mergeCell ref="X14:Y14"/>
    <mergeCell ref="Z14:AA14"/>
    <mergeCell ref="V10:W10"/>
    <mergeCell ref="X10:Y10"/>
    <mergeCell ref="Z8:AA8"/>
    <mergeCell ref="R9:S9"/>
    <mergeCell ref="T9:U9"/>
    <mergeCell ref="Z9:AA9"/>
    <mergeCell ref="X9:Y9"/>
    <mergeCell ref="X6:Y6"/>
    <mergeCell ref="Z6:AA6"/>
    <mergeCell ref="P7:Q7"/>
    <mergeCell ref="R7:S7"/>
    <mergeCell ref="T7:U7"/>
    <mergeCell ref="V7:W7"/>
    <mergeCell ref="V6:W6"/>
    <mergeCell ref="T6:U6"/>
    <mergeCell ref="Z7:AA7"/>
    <mergeCell ref="R6:S6"/>
    <mergeCell ref="A41:A42"/>
    <mergeCell ref="P16:Q16"/>
    <mergeCell ref="P23:U23"/>
    <mergeCell ref="P26:U26"/>
    <mergeCell ref="P25:U25"/>
    <mergeCell ref="P32:U32"/>
    <mergeCell ref="B15:F16"/>
    <mergeCell ref="B25:F26"/>
    <mergeCell ref="B27:F28"/>
    <mergeCell ref="P27:U27"/>
    <mergeCell ref="V16:W16"/>
    <mergeCell ref="A11:A12"/>
    <mergeCell ref="X7:Y7"/>
    <mergeCell ref="A39:A40"/>
    <mergeCell ref="V9:W9"/>
    <mergeCell ref="R10:S10"/>
    <mergeCell ref="P15:Q15"/>
    <mergeCell ref="T10:U10"/>
    <mergeCell ref="X8:Y8"/>
    <mergeCell ref="X17:Y17"/>
    <mergeCell ref="T8:U8"/>
    <mergeCell ref="V8:W8"/>
    <mergeCell ref="P10:Q10"/>
    <mergeCell ref="P9:Q9"/>
    <mergeCell ref="A33:A34"/>
    <mergeCell ref="A29:A30"/>
    <mergeCell ref="R17:S17"/>
    <mergeCell ref="R8:S8"/>
    <mergeCell ref="B7:F8"/>
    <mergeCell ref="B9:F10"/>
    <mergeCell ref="B11:F12"/>
    <mergeCell ref="I14:I15"/>
    <mergeCell ref="G10:G11"/>
    <mergeCell ref="P22:U22"/>
    <mergeCell ref="P6:Q6"/>
    <mergeCell ref="A7:A8"/>
    <mergeCell ref="A43:A44"/>
    <mergeCell ref="G44:G45"/>
    <mergeCell ref="A45:A46"/>
    <mergeCell ref="A35:A36"/>
    <mergeCell ref="A37:A38"/>
    <mergeCell ref="G32:G33"/>
    <mergeCell ref="A9:A10"/>
    <mergeCell ref="P8:Q8"/>
    <mergeCell ref="A21:A22"/>
    <mergeCell ref="A13:A14"/>
    <mergeCell ref="B17:F18"/>
    <mergeCell ref="A17:A18"/>
    <mergeCell ref="A19:A20"/>
    <mergeCell ref="A15:A16"/>
    <mergeCell ref="B19:F20"/>
    <mergeCell ref="B21:F22"/>
    <mergeCell ref="E56:H56"/>
    <mergeCell ref="E57:H57"/>
    <mergeCell ref="A23:A24"/>
    <mergeCell ref="G24:G25"/>
    <mergeCell ref="A25:A26"/>
    <mergeCell ref="A31:A32"/>
    <mergeCell ref="A27:A28"/>
    <mergeCell ref="A47:A48"/>
    <mergeCell ref="B33:F34"/>
    <mergeCell ref="B29:F30"/>
    <mergeCell ref="L34:M34"/>
    <mergeCell ref="I18:I20"/>
    <mergeCell ref="B31:F32"/>
    <mergeCell ref="G20:G21"/>
    <mergeCell ref="B23:F24"/>
    <mergeCell ref="L12:M12"/>
    <mergeCell ref="B13:F14"/>
    <mergeCell ref="K22:K23"/>
    <mergeCell ref="L22:M22"/>
    <mergeCell ref="V17:W17"/>
    <mergeCell ref="V23:W23"/>
    <mergeCell ref="E55:H55"/>
    <mergeCell ref="B43:F44"/>
    <mergeCell ref="L43:M43"/>
    <mergeCell ref="B47:F48"/>
    <mergeCell ref="G50:H50"/>
    <mergeCell ref="I50:J50"/>
    <mergeCell ref="E54:H54"/>
    <mergeCell ref="K34:K35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27" customWidth="1"/>
    <col min="2" max="2" width="10.625" style="27" customWidth="1"/>
    <col min="3" max="4" width="9.625" style="27" customWidth="1"/>
    <col min="5" max="5" width="6.875" style="27" customWidth="1"/>
    <col min="6" max="6" width="3.625" style="22" customWidth="1"/>
    <col min="7" max="9" width="3.625" style="27" customWidth="1"/>
    <col min="10" max="10" width="3.625" style="30" customWidth="1"/>
    <col min="11" max="11" width="6.875" style="27" customWidth="1"/>
    <col min="12" max="12" width="9.625" style="27" customWidth="1"/>
    <col min="13" max="13" width="9.50390625" style="29" customWidth="1"/>
    <col min="14" max="16384" width="9.00390625" style="27" customWidth="1"/>
  </cols>
  <sheetData>
    <row r="1" spans="2:13" ht="34.5" customHeight="1">
      <c r="B1" s="342" t="s">
        <v>237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2:12" ht="1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7.25">
      <c r="B3" s="346" t="s">
        <v>116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2:12" ht="13.5">
      <c r="B4" s="28" t="s">
        <v>242</v>
      </c>
      <c r="C4" s="28"/>
      <c r="D4" s="29"/>
      <c r="E4" s="29"/>
      <c r="G4" s="29"/>
      <c r="H4" s="29"/>
      <c r="I4" s="29"/>
      <c r="K4" s="29"/>
      <c r="L4" s="29"/>
    </row>
    <row r="5" spans="2:12" ht="13.5">
      <c r="B5" s="28"/>
      <c r="C5" s="28"/>
      <c r="D5" s="29"/>
      <c r="E5" s="29"/>
      <c r="G5" s="29"/>
      <c r="H5" s="29"/>
      <c r="I5" s="29"/>
      <c r="K5" s="29"/>
      <c r="L5" s="29"/>
    </row>
    <row r="6" spans="2:13" ht="13.5">
      <c r="B6" s="37"/>
      <c r="C6" s="37"/>
      <c r="D6" s="53"/>
      <c r="E6" s="37"/>
      <c r="F6" s="38"/>
      <c r="G6" s="37">
        <v>26</v>
      </c>
      <c r="H6" s="37" t="s">
        <v>12</v>
      </c>
      <c r="I6" s="37">
        <v>10</v>
      </c>
      <c r="J6" s="39"/>
      <c r="K6" s="37"/>
      <c r="L6" s="37"/>
      <c r="M6" s="37"/>
    </row>
    <row r="7" spans="2:13" ht="13.5">
      <c r="B7" s="328" t="s">
        <v>102</v>
      </c>
      <c r="C7" s="328" t="s">
        <v>11</v>
      </c>
      <c r="D7" s="328"/>
      <c r="E7" s="328">
        <f>SUM(G6:G9)</f>
        <v>88</v>
      </c>
      <c r="F7" s="328" t="s">
        <v>13</v>
      </c>
      <c r="G7" s="38">
        <v>23</v>
      </c>
      <c r="H7" s="38" t="s">
        <v>12</v>
      </c>
      <c r="I7" s="38">
        <v>6</v>
      </c>
      <c r="J7" s="399" t="s">
        <v>15</v>
      </c>
      <c r="K7" s="328">
        <f>SUM(I6:I9)</f>
        <v>36</v>
      </c>
      <c r="L7" s="328" t="s">
        <v>5</v>
      </c>
      <c r="M7" s="308"/>
    </row>
    <row r="8" spans="2:13" ht="15" customHeight="1">
      <c r="B8" s="328"/>
      <c r="C8" s="328"/>
      <c r="D8" s="328"/>
      <c r="E8" s="328"/>
      <c r="F8" s="328"/>
      <c r="G8" s="38">
        <v>22</v>
      </c>
      <c r="H8" s="38" t="s">
        <v>12</v>
      </c>
      <c r="I8" s="38">
        <v>14</v>
      </c>
      <c r="J8" s="399"/>
      <c r="K8" s="328"/>
      <c r="L8" s="308"/>
      <c r="M8" s="308"/>
    </row>
    <row r="9" spans="2:13" ht="13.5">
      <c r="B9" s="37"/>
      <c r="C9" s="37"/>
      <c r="D9" s="37"/>
      <c r="E9" s="37"/>
      <c r="F9" s="38"/>
      <c r="G9" s="37">
        <v>17</v>
      </c>
      <c r="H9" s="37" t="s">
        <v>12</v>
      </c>
      <c r="I9" s="37">
        <v>6</v>
      </c>
      <c r="J9" s="39"/>
      <c r="K9" s="37"/>
      <c r="L9" s="37"/>
      <c r="M9" s="37"/>
    </row>
    <row r="10" spans="2:13" ht="13.5">
      <c r="B10" s="37"/>
      <c r="C10" s="37"/>
      <c r="D10" s="37"/>
      <c r="E10" s="37"/>
      <c r="F10" s="38"/>
      <c r="G10" s="37"/>
      <c r="H10" s="37"/>
      <c r="I10" s="37"/>
      <c r="J10" s="39"/>
      <c r="K10" s="37"/>
      <c r="L10" s="37"/>
      <c r="M10" s="37"/>
    </row>
    <row r="11" spans="2:12" ht="17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2:12" ht="13.5">
      <c r="B12" s="28" t="s">
        <v>243</v>
      </c>
      <c r="C12" s="28"/>
      <c r="D12" s="29"/>
      <c r="E12" s="29"/>
      <c r="G12" s="29"/>
      <c r="H12" s="29"/>
      <c r="I12" s="29"/>
      <c r="K12" s="29"/>
      <c r="L12" s="29"/>
    </row>
    <row r="13" spans="2:12" ht="13.5">
      <c r="B13" s="28"/>
      <c r="C13" s="28"/>
      <c r="D13" s="29"/>
      <c r="E13" s="29"/>
      <c r="G13" s="29"/>
      <c r="H13" s="29"/>
      <c r="I13" s="29"/>
      <c r="K13" s="29"/>
      <c r="L13" s="29"/>
    </row>
    <row r="14" spans="2:13" ht="13.5">
      <c r="B14" s="37"/>
      <c r="C14" s="37"/>
      <c r="D14" s="53"/>
      <c r="E14" s="37"/>
      <c r="F14" s="38"/>
      <c r="G14" s="37">
        <v>15</v>
      </c>
      <c r="H14" s="37" t="s">
        <v>12</v>
      </c>
      <c r="I14" s="37">
        <v>19</v>
      </c>
      <c r="J14" s="39"/>
      <c r="K14" s="37"/>
      <c r="L14" s="37"/>
      <c r="M14" s="37"/>
    </row>
    <row r="15" spans="2:13" ht="13.5">
      <c r="B15" s="328" t="s">
        <v>76</v>
      </c>
      <c r="C15" s="328" t="s">
        <v>164</v>
      </c>
      <c r="D15" s="328"/>
      <c r="E15" s="328">
        <f>SUM(G14:G17)</f>
        <v>71</v>
      </c>
      <c r="F15" s="328" t="s">
        <v>14</v>
      </c>
      <c r="G15" s="38">
        <v>17</v>
      </c>
      <c r="H15" s="38" t="s">
        <v>12</v>
      </c>
      <c r="I15" s="38">
        <v>15</v>
      </c>
      <c r="J15" s="399" t="s">
        <v>15</v>
      </c>
      <c r="K15" s="328">
        <f>SUM(I14:I17)</f>
        <v>67</v>
      </c>
      <c r="L15" s="328" t="s">
        <v>4</v>
      </c>
      <c r="M15" s="308"/>
    </row>
    <row r="16" spans="2:13" ht="15" customHeight="1">
      <c r="B16" s="328"/>
      <c r="C16" s="328"/>
      <c r="D16" s="328"/>
      <c r="E16" s="328"/>
      <c r="F16" s="328"/>
      <c r="G16" s="38">
        <v>29</v>
      </c>
      <c r="H16" s="38" t="s">
        <v>28</v>
      </c>
      <c r="I16" s="38">
        <v>14</v>
      </c>
      <c r="J16" s="399"/>
      <c r="K16" s="328"/>
      <c r="L16" s="308"/>
      <c r="M16" s="308"/>
    </row>
    <row r="17" spans="2:13" ht="13.5">
      <c r="B17" s="37"/>
      <c r="C17" s="37"/>
      <c r="D17" s="37"/>
      <c r="E17" s="37"/>
      <c r="F17" s="38"/>
      <c r="G17" s="37">
        <v>10</v>
      </c>
      <c r="H17" s="37" t="s">
        <v>28</v>
      </c>
      <c r="I17" s="37">
        <v>19</v>
      </c>
      <c r="J17" s="39"/>
      <c r="K17" s="37"/>
      <c r="L17" s="37"/>
      <c r="M17" s="37"/>
    </row>
    <row r="18" spans="2:13" ht="13.5">
      <c r="B18" s="37"/>
      <c r="C18" s="37"/>
      <c r="D18" s="37"/>
      <c r="E18" s="37"/>
      <c r="F18" s="38"/>
      <c r="G18" s="37"/>
      <c r="H18" s="37"/>
      <c r="I18" s="37"/>
      <c r="J18" s="39"/>
      <c r="K18" s="37"/>
      <c r="L18" s="37"/>
      <c r="M18" s="37"/>
    </row>
    <row r="19" spans="2:13" ht="13.5">
      <c r="B19" s="37"/>
      <c r="C19" s="37"/>
      <c r="D19" s="53"/>
      <c r="E19" s="37"/>
      <c r="F19" s="38"/>
      <c r="G19" s="37">
        <v>27</v>
      </c>
      <c r="H19" s="37" t="s">
        <v>12</v>
      </c>
      <c r="I19" s="37">
        <v>20</v>
      </c>
      <c r="J19" s="39"/>
      <c r="K19" s="37"/>
      <c r="L19" s="53"/>
      <c r="M19" s="37"/>
    </row>
    <row r="20" spans="2:13" ht="13.5">
      <c r="B20" s="328" t="s">
        <v>80</v>
      </c>
      <c r="C20" s="328" t="s">
        <v>158</v>
      </c>
      <c r="D20" s="328"/>
      <c r="E20" s="328">
        <f>SUM(G19:G23)</f>
        <v>92</v>
      </c>
      <c r="F20" s="328" t="s">
        <v>13</v>
      </c>
      <c r="G20" s="38">
        <v>18</v>
      </c>
      <c r="H20" s="38" t="s">
        <v>12</v>
      </c>
      <c r="I20" s="38">
        <v>20</v>
      </c>
      <c r="J20" s="399" t="s">
        <v>16</v>
      </c>
      <c r="K20" s="328">
        <f>SUM(I19:I23)</f>
        <v>75</v>
      </c>
      <c r="L20" s="328" t="s">
        <v>53</v>
      </c>
      <c r="M20" s="308"/>
    </row>
    <row r="21" spans="2:13" ht="15" customHeight="1">
      <c r="B21" s="328"/>
      <c r="C21" s="328"/>
      <c r="D21" s="328"/>
      <c r="E21" s="328"/>
      <c r="F21" s="328"/>
      <c r="G21" s="38">
        <v>27</v>
      </c>
      <c r="H21" s="38" t="s">
        <v>28</v>
      </c>
      <c r="I21" s="38">
        <v>14</v>
      </c>
      <c r="J21" s="399"/>
      <c r="K21" s="328"/>
      <c r="L21" s="308"/>
      <c r="M21" s="308"/>
    </row>
    <row r="22" spans="2:13" ht="13.5">
      <c r="B22" s="37"/>
      <c r="C22" s="37"/>
      <c r="D22" s="37"/>
      <c r="E22" s="37"/>
      <c r="F22" s="38"/>
      <c r="G22" s="37">
        <v>20</v>
      </c>
      <c r="H22" s="37" t="s">
        <v>28</v>
      </c>
      <c r="I22" s="37">
        <v>21</v>
      </c>
      <c r="J22" s="39"/>
      <c r="K22" s="37"/>
      <c r="L22" s="37"/>
      <c r="M22" s="37"/>
    </row>
    <row r="23" spans="2:13" ht="13.5">
      <c r="B23" s="37"/>
      <c r="C23" s="37"/>
      <c r="D23" s="37"/>
      <c r="E23" s="37"/>
      <c r="F23" s="38"/>
      <c r="G23" s="37"/>
      <c r="H23" s="37" t="s">
        <v>12</v>
      </c>
      <c r="I23" s="37"/>
      <c r="J23" s="39"/>
      <c r="K23" s="37"/>
      <c r="L23" s="37"/>
      <c r="M23" s="37"/>
    </row>
    <row r="24" spans="2:13" ht="13.5">
      <c r="B24" s="48"/>
      <c r="C24" s="48"/>
      <c r="D24" s="37"/>
      <c r="E24" s="37"/>
      <c r="F24" s="38"/>
      <c r="G24" s="37"/>
      <c r="H24" s="37"/>
      <c r="I24" s="37"/>
      <c r="J24" s="39"/>
      <c r="K24" s="37"/>
      <c r="L24" s="37"/>
      <c r="M24" s="37"/>
    </row>
    <row r="25" spans="2:13" ht="13.5">
      <c r="B25" s="37"/>
      <c r="C25" s="37"/>
      <c r="D25" s="53"/>
      <c r="E25" s="37"/>
      <c r="F25" s="38"/>
      <c r="G25" s="37">
        <v>46</v>
      </c>
      <c r="H25" s="37" t="s">
        <v>12</v>
      </c>
      <c r="I25" s="37">
        <v>19</v>
      </c>
      <c r="J25" s="39"/>
      <c r="K25" s="37"/>
      <c r="L25" s="37"/>
      <c r="M25" s="37"/>
    </row>
    <row r="26" spans="2:13" ht="13.5">
      <c r="B26" s="328" t="s">
        <v>101</v>
      </c>
      <c r="C26" s="328" t="s">
        <v>3</v>
      </c>
      <c r="D26" s="328"/>
      <c r="E26" s="328">
        <f>SUM(G25:G28)</f>
        <v>110</v>
      </c>
      <c r="F26" s="328" t="s">
        <v>14</v>
      </c>
      <c r="G26" s="38">
        <v>33</v>
      </c>
      <c r="H26" s="38" t="s">
        <v>12</v>
      </c>
      <c r="I26" s="38">
        <v>17</v>
      </c>
      <c r="J26" s="399" t="s">
        <v>15</v>
      </c>
      <c r="K26" s="328">
        <f>SUM(I25:I28)</f>
        <v>83</v>
      </c>
      <c r="L26" s="328" t="s">
        <v>10</v>
      </c>
      <c r="M26" s="328"/>
    </row>
    <row r="27" spans="2:13" ht="15" customHeight="1">
      <c r="B27" s="328"/>
      <c r="C27" s="328"/>
      <c r="D27" s="328"/>
      <c r="E27" s="328"/>
      <c r="F27" s="328"/>
      <c r="G27" s="38">
        <v>26</v>
      </c>
      <c r="H27" s="38" t="s">
        <v>28</v>
      </c>
      <c r="I27" s="38">
        <v>17</v>
      </c>
      <c r="J27" s="399"/>
      <c r="K27" s="328"/>
      <c r="L27" s="328"/>
      <c r="M27" s="328"/>
    </row>
    <row r="28" spans="2:13" ht="13.5">
      <c r="B28" s="37"/>
      <c r="C28" s="37"/>
      <c r="D28" s="37"/>
      <c r="E28" s="37"/>
      <c r="F28" s="38"/>
      <c r="G28" s="37">
        <v>5</v>
      </c>
      <c r="H28" s="37" t="s">
        <v>28</v>
      </c>
      <c r="I28" s="37">
        <v>30</v>
      </c>
      <c r="J28" s="39"/>
      <c r="K28" s="37"/>
      <c r="L28" s="37"/>
      <c r="M28" s="37"/>
    </row>
    <row r="29" spans="2:13" ht="13.5">
      <c r="B29" s="37"/>
      <c r="C29" s="37"/>
      <c r="D29" s="37"/>
      <c r="E29" s="37"/>
      <c r="F29" s="38"/>
      <c r="G29" s="37"/>
      <c r="H29" s="37"/>
      <c r="I29" s="37"/>
      <c r="J29" s="39"/>
      <c r="K29" s="37"/>
      <c r="L29" s="37"/>
      <c r="M29" s="37"/>
    </row>
    <row r="30" spans="2:13" ht="13.5">
      <c r="B30" s="37"/>
      <c r="C30" s="37"/>
      <c r="D30" s="53"/>
      <c r="E30" s="37"/>
      <c r="F30" s="38"/>
      <c r="G30" s="37">
        <v>5</v>
      </c>
      <c r="H30" s="37" t="s">
        <v>12</v>
      </c>
      <c r="I30" s="37">
        <v>31</v>
      </c>
      <c r="J30" s="39"/>
      <c r="K30" s="37"/>
      <c r="L30" s="53"/>
      <c r="M30" s="37"/>
    </row>
    <row r="31" spans="2:13" ht="13.5">
      <c r="B31" s="328" t="s">
        <v>79</v>
      </c>
      <c r="C31" s="328" t="s">
        <v>181</v>
      </c>
      <c r="D31" s="328"/>
      <c r="E31" s="328">
        <f>SUM(G30:G33)</f>
        <v>32</v>
      </c>
      <c r="F31" s="328" t="s">
        <v>13</v>
      </c>
      <c r="G31" s="38">
        <v>7</v>
      </c>
      <c r="H31" s="38" t="s">
        <v>12</v>
      </c>
      <c r="I31" s="38">
        <v>29</v>
      </c>
      <c r="J31" s="399" t="s">
        <v>16</v>
      </c>
      <c r="K31" s="328">
        <f>SUM(I30:I33)</f>
        <v>115</v>
      </c>
      <c r="L31" s="328" t="s">
        <v>161</v>
      </c>
      <c r="M31" s="308"/>
    </row>
    <row r="32" spans="2:13" ht="15" customHeight="1">
      <c r="B32" s="328"/>
      <c r="C32" s="328"/>
      <c r="D32" s="328"/>
      <c r="E32" s="328"/>
      <c r="F32" s="328"/>
      <c r="G32" s="38">
        <v>12</v>
      </c>
      <c r="H32" s="38" t="s">
        <v>28</v>
      </c>
      <c r="I32" s="38">
        <v>22</v>
      </c>
      <c r="J32" s="399"/>
      <c r="K32" s="328"/>
      <c r="L32" s="308"/>
      <c r="M32" s="308"/>
    </row>
    <row r="33" spans="2:13" ht="13.5">
      <c r="B33" s="37"/>
      <c r="C33" s="37"/>
      <c r="D33" s="37"/>
      <c r="E33" s="37"/>
      <c r="F33" s="38"/>
      <c r="G33" s="37">
        <v>8</v>
      </c>
      <c r="H33" s="37" t="s">
        <v>28</v>
      </c>
      <c r="I33" s="37">
        <v>33</v>
      </c>
      <c r="J33" s="39"/>
      <c r="K33" s="37"/>
      <c r="L33" s="37"/>
      <c r="M33" s="37"/>
    </row>
    <row r="34" spans="2:13" ht="13.5">
      <c r="B34" s="37"/>
      <c r="C34" s="37"/>
      <c r="D34" s="37"/>
      <c r="E34" s="37"/>
      <c r="F34" s="38"/>
      <c r="G34" s="37"/>
      <c r="H34" s="37"/>
      <c r="I34" s="37"/>
      <c r="J34" s="39"/>
      <c r="K34" s="37"/>
      <c r="L34" s="37"/>
      <c r="M34" s="37"/>
    </row>
    <row r="35" spans="2:13" ht="13.5">
      <c r="B35" s="37"/>
      <c r="C35" s="37"/>
      <c r="D35" s="43"/>
      <c r="E35" s="38"/>
      <c r="F35" s="38"/>
      <c r="G35" s="38">
        <v>11</v>
      </c>
      <c r="H35" s="38" t="s">
        <v>12</v>
      </c>
      <c r="I35" s="38">
        <v>22</v>
      </c>
      <c r="J35" s="38"/>
      <c r="K35" s="38"/>
      <c r="L35" s="43"/>
      <c r="M35" s="37"/>
    </row>
    <row r="36" spans="2:13" ht="13.5">
      <c r="B36" s="328" t="s">
        <v>100</v>
      </c>
      <c r="C36" s="328" t="s">
        <v>54</v>
      </c>
      <c r="D36" s="308"/>
      <c r="E36" s="328">
        <f>SUM(G35:G38)</f>
        <v>49</v>
      </c>
      <c r="F36" s="328" t="s">
        <v>24</v>
      </c>
      <c r="G36" s="38">
        <v>10</v>
      </c>
      <c r="H36" s="38" t="s">
        <v>12</v>
      </c>
      <c r="I36" s="38">
        <v>22</v>
      </c>
      <c r="J36" s="328" t="s">
        <v>26</v>
      </c>
      <c r="K36" s="328">
        <f>SUM(I35:I38)</f>
        <v>74</v>
      </c>
      <c r="L36" s="328" t="s">
        <v>156</v>
      </c>
      <c r="M36" s="328"/>
    </row>
    <row r="37" spans="2:13" ht="15" customHeight="1">
      <c r="B37" s="328"/>
      <c r="C37" s="308"/>
      <c r="D37" s="308"/>
      <c r="E37" s="328"/>
      <c r="F37" s="328"/>
      <c r="G37" s="38">
        <v>12</v>
      </c>
      <c r="H37" s="38" t="s">
        <v>12</v>
      </c>
      <c r="I37" s="38">
        <v>21</v>
      </c>
      <c r="J37" s="328"/>
      <c r="K37" s="328"/>
      <c r="L37" s="328"/>
      <c r="M37" s="328"/>
    </row>
    <row r="38" spans="2:13" ht="13.5">
      <c r="B38" s="37"/>
      <c r="C38" s="37"/>
      <c r="D38" s="43"/>
      <c r="E38" s="38"/>
      <c r="F38" s="38"/>
      <c r="G38" s="38">
        <v>16</v>
      </c>
      <c r="H38" s="38" t="s">
        <v>12</v>
      </c>
      <c r="I38" s="38">
        <v>9</v>
      </c>
      <c r="J38" s="38"/>
      <c r="K38" s="38"/>
      <c r="L38" s="43"/>
      <c r="M38" s="37"/>
    </row>
    <row r="39" spans="2:13" ht="13.5">
      <c r="B39" s="37"/>
      <c r="C39" s="37"/>
      <c r="D39" s="43"/>
      <c r="E39" s="43"/>
      <c r="F39" s="38"/>
      <c r="G39" s="43"/>
      <c r="H39" s="43"/>
      <c r="I39" s="43"/>
      <c r="J39" s="38"/>
      <c r="K39" s="43"/>
      <c r="L39" s="43"/>
      <c r="M39" s="37"/>
    </row>
    <row r="40" spans="2:13" ht="13.5">
      <c r="B40" s="37"/>
      <c r="C40" s="37"/>
      <c r="D40" s="43"/>
      <c r="E40" s="38"/>
      <c r="F40" s="38"/>
      <c r="G40" s="38">
        <v>30</v>
      </c>
      <c r="H40" s="38" t="s">
        <v>12</v>
      </c>
      <c r="I40" s="38">
        <v>11</v>
      </c>
      <c r="J40" s="38"/>
      <c r="K40" s="38"/>
      <c r="L40" s="43"/>
      <c r="M40" s="37"/>
    </row>
    <row r="41" spans="2:13" ht="13.5">
      <c r="B41" s="328" t="s">
        <v>85</v>
      </c>
      <c r="C41" s="328" t="s">
        <v>128</v>
      </c>
      <c r="D41" s="328"/>
      <c r="E41" s="328">
        <f>SUM(G40:G43)</f>
        <v>98</v>
      </c>
      <c r="F41" s="328" t="s">
        <v>24</v>
      </c>
      <c r="G41" s="38">
        <v>22</v>
      </c>
      <c r="H41" s="38" t="s">
        <v>12</v>
      </c>
      <c r="I41" s="38">
        <v>12</v>
      </c>
      <c r="J41" s="328" t="s">
        <v>26</v>
      </c>
      <c r="K41" s="328">
        <f>SUM(I40:I43)</f>
        <v>56</v>
      </c>
      <c r="L41" s="328" t="s">
        <v>157</v>
      </c>
      <c r="M41" s="308"/>
    </row>
    <row r="42" spans="2:13" ht="15" customHeight="1">
      <c r="B42" s="328"/>
      <c r="C42" s="328"/>
      <c r="D42" s="328"/>
      <c r="E42" s="328"/>
      <c r="F42" s="328"/>
      <c r="G42" s="38">
        <v>27</v>
      </c>
      <c r="H42" s="38" t="s">
        <v>12</v>
      </c>
      <c r="I42" s="38">
        <v>12</v>
      </c>
      <c r="J42" s="328"/>
      <c r="K42" s="328"/>
      <c r="L42" s="308"/>
      <c r="M42" s="308"/>
    </row>
    <row r="43" spans="2:13" ht="13.5">
      <c r="B43" s="37"/>
      <c r="C43" s="37"/>
      <c r="D43" s="40"/>
      <c r="E43" s="37"/>
      <c r="F43" s="37"/>
      <c r="G43" s="37">
        <v>19</v>
      </c>
      <c r="H43" s="37" t="s">
        <v>12</v>
      </c>
      <c r="I43" s="37">
        <v>21</v>
      </c>
      <c r="J43" s="37"/>
      <c r="K43" s="37"/>
      <c r="L43" s="40"/>
      <c r="M43" s="37"/>
    </row>
    <row r="44" spans="2:13" ht="13.5">
      <c r="B44" s="48"/>
      <c r="C44" s="48"/>
      <c r="D44" s="40"/>
      <c r="E44" s="37"/>
      <c r="F44" s="37"/>
      <c r="G44" s="37"/>
      <c r="H44" s="37"/>
      <c r="I44" s="37"/>
      <c r="J44" s="37"/>
      <c r="K44" s="37"/>
      <c r="L44" s="40"/>
      <c r="M44" s="37"/>
    </row>
    <row r="45" spans="2:13" ht="13.5">
      <c r="B45" s="37"/>
      <c r="C45" s="37"/>
      <c r="D45" s="40"/>
      <c r="E45" s="37"/>
      <c r="F45" s="37"/>
      <c r="G45" s="37">
        <v>34</v>
      </c>
      <c r="H45" s="37" t="s">
        <v>12</v>
      </c>
      <c r="I45" s="37">
        <v>14</v>
      </c>
      <c r="J45" s="37"/>
      <c r="K45" s="37"/>
      <c r="L45" s="40"/>
      <c r="M45" s="37"/>
    </row>
    <row r="46" spans="2:13" ht="13.5">
      <c r="B46" s="328" t="s">
        <v>102</v>
      </c>
      <c r="C46" s="328" t="s">
        <v>78</v>
      </c>
      <c r="D46" s="328"/>
      <c r="E46" s="328">
        <f>SUM(G45:G48)</f>
        <v>111</v>
      </c>
      <c r="F46" s="328" t="s">
        <v>24</v>
      </c>
      <c r="G46" s="38">
        <v>24</v>
      </c>
      <c r="H46" s="38" t="s">
        <v>12</v>
      </c>
      <c r="I46" s="38">
        <v>2</v>
      </c>
      <c r="J46" s="328" t="s">
        <v>26</v>
      </c>
      <c r="K46" s="328">
        <f>SUM(I45:I48)</f>
        <v>32</v>
      </c>
      <c r="L46" s="328" t="s">
        <v>11</v>
      </c>
      <c r="M46" s="308"/>
    </row>
    <row r="47" spans="2:13" ht="15" customHeight="1">
      <c r="B47" s="328"/>
      <c r="C47" s="328"/>
      <c r="D47" s="328"/>
      <c r="E47" s="328"/>
      <c r="F47" s="328"/>
      <c r="G47" s="38">
        <v>23</v>
      </c>
      <c r="H47" s="38" t="s">
        <v>12</v>
      </c>
      <c r="I47" s="38">
        <v>6</v>
      </c>
      <c r="J47" s="328"/>
      <c r="K47" s="328"/>
      <c r="L47" s="308"/>
      <c r="M47" s="308"/>
    </row>
    <row r="48" spans="2:13" ht="13.5">
      <c r="B48" s="37"/>
      <c r="C48" s="37"/>
      <c r="D48" s="43"/>
      <c r="E48" s="38"/>
      <c r="F48" s="38"/>
      <c r="G48" s="38">
        <v>30</v>
      </c>
      <c r="H48" s="38" t="s">
        <v>12</v>
      </c>
      <c r="I48" s="38">
        <v>10</v>
      </c>
      <c r="J48" s="38"/>
      <c r="K48" s="38"/>
      <c r="L48" s="43"/>
      <c r="M48" s="37"/>
    </row>
    <row r="49" spans="2:13" ht="13.5">
      <c r="B49" s="37"/>
      <c r="C49" s="37"/>
      <c r="D49" s="43"/>
      <c r="E49" s="43"/>
      <c r="F49" s="50"/>
      <c r="G49" s="50"/>
      <c r="H49" s="50"/>
      <c r="I49" s="50"/>
      <c r="J49" s="50"/>
      <c r="K49" s="43"/>
      <c r="L49" s="43"/>
      <c r="M49" s="37"/>
    </row>
    <row r="50" spans="2:13" ht="13.5">
      <c r="B50" s="37"/>
      <c r="C50" s="37"/>
      <c r="D50" s="43"/>
      <c r="E50" s="38"/>
      <c r="F50" s="38"/>
      <c r="G50" s="38">
        <v>4</v>
      </c>
      <c r="H50" s="38" t="s">
        <v>12</v>
      </c>
      <c r="I50" s="38">
        <v>34</v>
      </c>
      <c r="J50" s="38"/>
      <c r="K50" s="38"/>
      <c r="L50" s="43"/>
      <c r="M50" s="37"/>
    </row>
    <row r="51" spans="2:13" ht="13.5" customHeight="1">
      <c r="B51" s="328" t="s">
        <v>86</v>
      </c>
      <c r="C51" s="328" t="s">
        <v>8</v>
      </c>
      <c r="D51" s="308"/>
      <c r="E51" s="328">
        <f>SUM(G50:G53)</f>
        <v>30</v>
      </c>
      <c r="F51" s="328" t="s">
        <v>24</v>
      </c>
      <c r="G51" s="38">
        <v>13</v>
      </c>
      <c r="H51" s="38" t="s">
        <v>12</v>
      </c>
      <c r="I51" s="38">
        <v>35</v>
      </c>
      <c r="J51" s="328" t="s">
        <v>26</v>
      </c>
      <c r="K51" s="328">
        <f>SUM(I50:I53)</f>
        <v>137</v>
      </c>
      <c r="L51" s="328" t="s">
        <v>9</v>
      </c>
      <c r="M51" s="308"/>
    </row>
    <row r="52" spans="2:13" ht="15" customHeight="1">
      <c r="B52" s="328"/>
      <c r="C52" s="308"/>
      <c r="D52" s="308"/>
      <c r="E52" s="328"/>
      <c r="F52" s="328"/>
      <c r="G52" s="38">
        <v>4</v>
      </c>
      <c r="H52" s="38" t="s">
        <v>12</v>
      </c>
      <c r="I52" s="38">
        <v>35</v>
      </c>
      <c r="J52" s="328"/>
      <c r="K52" s="328"/>
      <c r="L52" s="308"/>
      <c r="M52" s="308"/>
    </row>
    <row r="53" spans="2:13" ht="13.5">
      <c r="B53" s="40"/>
      <c r="C53" s="40"/>
      <c r="D53" s="43"/>
      <c r="E53" s="38"/>
      <c r="F53" s="38"/>
      <c r="G53" s="38">
        <v>9</v>
      </c>
      <c r="H53" s="38" t="s">
        <v>12</v>
      </c>
      <c r="I53" s="38">
        <v>33</v>
      </c>
      <c r="J53" s="38"/>
      <c r="K53" s="38"/>
      <c r="L53" s="43"/>
      <c r="M53" s="37"/>
    </row>
    <row r="54" spans="2:13" ht="13.5">
      <c r="B54" s="40"/>
      <c r="C54" s="40"/>
      <c r="D54" s="43"/>
      <c r="E54" s="38"/>
      <c r="F54" s="38"/>
      <c r="G54" s="38"/>
      <c r="H54" s="38"/>
      <c r="I54" s="38"/>
      <c r="J54" s="38"/>
      <c r="K54" s="38"/>
      <c r="L54" s="43"/>
      <c r="M54" s="37"/>
    </row>
    <row r="55" spans="2:13" ht="13.5">
      <c r="B55" s="37"/>
      <c r="C55" s="37"/>
      <c r="D55" s="43"/>
      <c r="E55" s="38"/>
      <c r="F55" s="38"/>
      <c r="G55" s="38">
        <v>25</v>
      </c>
      <c r="H55" s="38" t="s">
        <v>12</v>
      </c>
      <c r="I55" s="38">
        <v>21</v>
      </c>
      <c r="J55" s="38"/>
      <c r="K55" s="38"/>
      <c r="L55" s="43"/>
      <c r="M55" s="37"/>
    </row>
    <row r="56" spans="2:13" ht="13.5">
      <c r="B56" s="328" t="s">
        <v>103</v>
      </c>
      <c r="C56" s="328" t="s">
        <v>3</v>
      </c>
      <c r="D56" s="308"/>
      <c r="E56" s="328">
        <f>SUM(G55:G58)</f>
        <v>61</v>
      </c>
      <c r="F56" s="328" t="s">
        <v>24</v>
      </c>
      <c r="G56" s="38">
        <v>7</v>
      </c>
      <c r="H56" s="38" t="s">
        <v>12</v>
      </c>
      <c r="I56" s="38">
        <v>17</v>
      </c>
      <c r="J56" s="328" t="s">
        <v>26</v>
      </c>
      <c r="K56" s="328">
        <f>SUM(I55:I58)</f>
        <v>65</v>
      </c>
      <c r="L56" s="328" t="s">
        <v>156</v>
      </c>
      <c r="M56" s="308"/>
    </row>
    <row r="57" spans="2:13" ht="15" customHeight="1">
      <c r="B57" s="328"/>
      <c r="C57" s="308"/>
      <c r="D57" s="308"/>
      <c r="E57" s="328"/>
      <c r="F57" s="328"/>
      <c r="G57" s="38">
        <v>16</v>
      </c>
      <c r="H57" s="38" t="s">
        <v>12</v>
      </c>
      <c r="I57" s="38">
        <v>13</v>
      </c>
      <c r="J57" s="328"/>
      <c r="K57" s="328"/>
      <c r="L57" s="308"/>
      <c r="M57" s="308"/>
    </row>
    <row r="58" spans="2:13" ht="13.5">
      <c r="B58" s="37"/>
      <c r="C58" s="37"/>
      <c r="D58" s="43"/>
      <c r="E58" s="38"/>
      <c r="F58" s="38"/>
      <c r="G58" s="38">
        <v>13</v>
      </c>
      <c r="H58" s="38" t="s">
        <v>12</v>
      </c>
      <c r="I58" s="38">
        <v>14</v>
      </c>
      <c r="J58" s="38"/>
      <c r="K58" s="38"/>
      <c r="L58" s="43"/>
      <c r="M58" s="37"/>
    </row>
    <row r="59" spans="2:13" ht="13.5">
      <c r="B59" s="37"/>
      <c r="C59" s="37"/>
      <c r="D59" s="43"/>
      <c r="E59" s="38"/>
      <c r="F59" s="38"/>
      <c r="G59" s="38"/>
      <c r="H59" s="38"/>
      <c r="I59" s="38"/>
      <c r="J59" s="38"/>
      <c r="K59" s="38"/>
      <c r="L59" s="43"/>
      <c r="M59" s="37"/>
    </row>
    <row r="60" spans="2:13" ht="13.5">
      <c r="B60" s="37"/>
      <c r="C60" s="37"/>
      <c r="D60" s="43"/>
      <c r="E60" s="38"/>
      <c r="F60" s="38"/>
      <c r="G60" s="38">
        <v>35</v>
      </c>
      <c r="H60" s="38" t="s">
        <v>12</v>
      </c>
      <c r="I60" s="38">
        <v>14</v>
      </c>
      <c r="J60" s="38"/>
      <c r="K60" s="38"/>
      <c r="L60" s="43"/>
      <c r="M60" s="37"/>
    </row>
    <row r="61" spans="2:13" ht="13.5">
      <c r="B61" s="328" t="s">
        <v>87</v>
      </c>
      <c r="C61" s="328" t="s">
        <v>128</v>
      </c>
      <c r="D61" s="308"/>
      <c r="E61" s="328">
        <f>SUM(G60:G63)</f>
        <v>106</v>
      </c>
      <c r="F61" s="328" t="s">
        <v>24</v>
      </c>
      <c r="G61" s="38">
        <v>16</v>
      </c>
      <c r="H61" s="38" t="s">
        <v>12</v>
      </c>
      <c r="I61" s="38">
        <v>15</v>
      </c>
      <c r="J61" s="328" t="s">
        <v>26</v>
      </c>
      <c r="K61" s="328">
        <f>SUM(I60:I63)</f>
        <v>40</v>
      </c>
      <c r="L61" s="328" t="s">
        <v>161</v>
      </c>
      <c r="M61" s="308"/>
    </row>
    <row r="62" spans="2:13" ht="15" customHeight="1">
      <c r="B62" s="328"/>
      <c r="C62" s="308"/>
      <c r="D62" s="308"/>
      <c r="E62" s="328"/>
      <c r="F62" s="328"/>
      <c r="G62" s="38">
        <v>23</v>
      </c>
      <c r="H62" s="38" t="s">
        <v>12</v>
      </c>
      <c r="I62" s="38">
        <v>6</v>
      </c>
      <c r="J62" s="328"/>
      <c r="K62" s="328"/>
      <c r="L62" s="308"/>
      <c r="M62" s="308"/>
    </row>
    <row r="63" spans="2:13" ht="13.5">
      <c r="B63" s="37"/>
      <c r="C63" s="37"/>
      <c r="D63" s="51"/>
      <c r="E63" s="37"/>
      <c r="F63" s="37"/>
      <c r="G63" s="37">
        <v>32</v>
      </c>
      <c r="H63" s="37" t="s">
        <v>12</v>
      </c>
      <c r="I63" s="37">
        <v>5</v>
      </c>
      <c r="J63" s="37"/>
      <c r="K63" s="37"/>
      <c r="L63" s="51"/>
      <c r="M63" s="37"/>
    </row>
    <row r="64" spans="2:13" ht="13.5">
      <c r="B64" s="37"/>
      <c r="C64" s="37"/>
      <c r="D64" s="51"/>
      <c r="E64" s="37"/>
      <c r="F64" s="37"/>
      <c r="G64" s="37"/>
      <c r="H64" s="37"/>
      <c r="I64" s="37"/>
      <c r="J64" s="37"/>
      <c r="K64" s="37"/>
      <c r="L64" s="51"/>
      <c r="M64" s="37"/>
    </row>
    <row r="65" spans="2:13" ht="13.5">
      <c r="B65" s="37"/>
      <c r="C65" s="37"/>
      <c r="D65" s="40"/>
      <c r="E65" s="37"/>
      <c r="F65" s="37"/>
      <c r="G65" s="40"/>
      <c r="H65" s="40"/>
      <c r="I65" s="40"/>
      <c r="J65" s="37"/>
      <c r="K65" s="37"/>
      <c r="L65" s="40"/>
      <c r="M65" s="37"/>
    </row>
    <row r="66" spans="2:13" ht="13.5">
      <c r="B66" s="37"/>
      <c r="C66" s="37"/>
      <c r="D66" s="48"/>
      <c r="E66" s="37"/>
      <c r="F66" s="37"/>
      <c r="G66" s="37">
        <v>31</v>
      </c>
      <c r="H66" s="37" t="s">
        <v>12</v>
      </c>
      <c r="I66" s="37">
        <v>6</v>
      </c>
      <c r="J66" s="37"/>
      <c r="K66" s="37"/>
      <c r="L66" s="40"/>
      <c r="M66" s="37"/>
    </row>
    <row r="67" spans="2:13" ht="13.5">
      <c r="B67" s="328" t="s">
        <v>104</v>
      </c>
      <c r="C67" s="328" t="s">
        <v>159</v>
      </c>
      <c r="D67" s="308"/>
      <c r="E67" s="328">
        <f>SUM(G66:G69)</f>
        <v>128</v>
      </c>
      <c r="F67" s="328" t="s">
        <v>24</v>
      </c>
      <c r="G67" s="38">
        <v>35</v>
      </c>
      <c r="H67" s="38" t="s">
        <v>12</v>
      </c>
      <c r="I67" s="38">
        <v>8</v>
      </c>
      <c r="J67" s="328" t="s">
        <v>26</v>
      </c>
      <c r="K67" s="328">
        <f>SUM(I66:I69)</f>
        <v>20</v>
      </c>
      <c r="L67" s="328" t="s">
        <v>164</v>
      </c>
      <c r="M67" s="308"/>
    </row>
    <row r="68" spans="2:13" ht="15" customHeight="1">
      <c r="B68" s="328"/>
      <c r="C68" s="308"/>
      <c r="D68" s="308"/>
      <c r="E68" s="328"/>
      <c r="F68" s="328"/>
      <c r="G68" s="38">
        <v>31</v>
      </c>
      <c r="H68" s="38" t="s">
        <v>12</v>
      </c>
      <c r="I68" s="38">
        <v>2</v>
      </c>
      <c r="J68" s="328"/>
      <c r="K68" s="328"/>
      <c r="L68" s="308"/>
      <c r="M68" s="308"/>
    </row>
    <row r="69" spans="2:13" ht="13.5">
      <c r="B69" s="37"/>
      <c r="C69" s="37"/>
      <c r="D69" s="43"/>
      <c r="E69" s="38"/>
      <c r="F69" s="38"/>
      <c r="G69" s="38">
        <v>31</v>
      </c>
      <c r="H69" s="38" t="s">
        <v>12</v>
      </c>
      <c r="I69" s="38">
        <v>4</v>
      </c>
      <c r="J69" s="38"/>
      <c r="K69" s="38"/>
      <c r="L69" s="43"/>
      <c r="M69" s="37"/>
    </row>
    <row r="70" spans="2:13" ht="13.5">
      <c r="B70" s="37"/>
      <c r="C70" s="37"/>
      <c r="D70" s="47"/>
      <c r="E70" s="43"/>
      <c r="F70" s="38"/>
      <c r="G70" s="43"/>
      <c r="H70" s="43"/>
      <c r="I70" s="43"/>
      <c r="J70" s="38"/>
      <c r="K70" s="43"/>
      <c r="L70" s="43"/>
      <c r="M70" s="37"/>
    </row>
    <row r="71" spans="2:13" ht="13.5">
      <c r="B71" s="37"/>
      <c r="C71" s="37"/>
      <c r="D71" s="47"/>
      <c r="E71" s="38"/>
      <c r="F71" s="38"/>
      <c r="G71" s="38">
        <v>6</v>
      </c>
      <c r="H71" s="38" t="s">
        <v>12</v>
      </c>
      <c r="I71" s="38">
        <v>23</v>
      </c>
      <c r="J71" s="38"/>
      <c r="K71" s="38"/>
      <c r="L71" s="43"/>
      <c r="M71" s="37"/>
    </row>
    <row r="72" spans="2:13" ht="13.5">
      <c r="B72" s="328" t="s">
        <v>82</v>
      </c>
      <c r="C72" s="328" t="s">
        <v>158</v>
      </c>
      <c r="D72" s="308"/>
      <c r="E72" s="328">
        <f>SUM(G71:G74)</f>
        <v>33</v>
      </c>
      <c r="F72" s="328" t="s">
        <v>24</v>
      </c>
      <c r="G72" s="38">
        <v>7</v>
      </c>
      <c r="H72" s="38" t="s">
        <v>12</v>
      </c>
      <c r="I72" s="38">
        <v>44</v>
      </c>
      <c r="J72" s="328" t="s">
        <v>26</v>
      </c>
      <c r="K72" s="328">
        <f>SUM(I71:I74)</f>
        <v>137</v>
      </c>
      <c r="L72" s="328" t="s">
        <v>9</v>
      </c>
      <c r="M72" s="308"/>
    </row>
    <row r="73" spans="2:13" ht="15" customHeight="1">
      <c r="B73" s="328"/>
      <c r="C73" s="308"/>
      <c r="D73" s="308"/>
      <c r="E73" s="328"/>
      <c r="F73" s="328"/>
      <c r="G73" s="38">
        <v>5</v>
      </c>
      <c r="H73" s="38" t="s">
        <v>12</v>
      </c>
      <c r="I73" s="38">
        <v>32</v>
      </c>
      <c r="J73" s="328"/>
      <c r="K73" s="328"/>
      <c r="L73" s="308"/>
      <c r="M73" s="308"/>
    </row>
    <row r="74" spans="2:13" ht="13.5">
      <c r="B74" s="37"/>
      <c r="C74" s="37"/>
      <c r="D74" s="40"/>
      <c r="E74" s="37"/>
      <c r="F74" s="37"/>
      <c r="G74" s="37">
        <v>15</v>
      </c>
      <c r="H74" s="37" t="s">
        <v>12</v>
      </c>
      <c r="I74" s="37">
        <v>38</v>
      </c>
      <c r="J74" s="37"/>
      <c r="K74" s="37"/>
      <c r="L74" s="40"/>
      <c r="M74" s="37"/>
    </row>
    <row r="75" spans="4:14" ht="13.5">
      <c r="D75" s="37"/>
      <c r="E75" s="37"/>
      <c r="F75" s="38"/>
      <c r="G75" s="37"/>
      <c r="H75" s="37"/>
      <c r="I75" s="37"/>
      <c r="J75" s="39"/>
      <c r="K75" s="37"/>
      <c r="L75" s="40"/>
      <c r="M75" s="37"/>
      <c r="N75" s="40"/>
    </row>
    <row r="76" spans="2:13" ht="13.5">
      <c r="B76" s="28" t="s">
        <v>244</v>
      </c>
      <c r="C76" s="28"/>
      <c r="E76" s="29"/>
      <c r="F76" s="29"/>
      <c r="G76" s="29"/>
      <c r="H76" s="29"/>
      <c r="I76" s="29"/>
      <c r="J76" s="29"/>
      <c r="K76" s="29"/>
      <c r="M76" s="27"/>
    </row>
    <row r="77" spans="2:13" ht="13.5">
      <c r="B77" s="28"/>
      <c r="C77" s="28"/>
      <c r="E77" s="29"/>
      <c r="F77" s="29"/>
      <c r="G77" s="29"/>
      <c r="H77" s="29"/>
      <c r="I77" s="29"/>
      <c r="J77" s="29"/>
      <c r="K77" s="29"/>
      <c r="M77" s="27"/>
    </row>
    <row r="78" spans="4:13" ht="13.5">
      <c r="D78" s="28"/>
      <c r="F78" s="29"/>
      <c r="J78" s="29"/>
      <c r="M78" s="27"/>
    </row>
    <row r="79" spans="2:13" ht="13.5">
      <c r="B79" s="39" t="s">
        <v>114</v>
      </c>
      <c r="C79" s="39"/>
      <c r="D79" s="40"/>
      <c r="E79" s="37"/>
      <c r="F79" s="37"/>
      <c r="G79" s="37">
        <v>28</v>
      </c>
      <c r="H79" s="37" t="s">
        <v>12</v>
      </c>
      <c r="I79" s="37">
        <v>7</v>
      </c>
      <c r="J79" s="37"/>
      <c r="K79" s="37"/>
      <c r="L79" s="40"/>
      <c r="M79" s="27"/>
    </row>
    <row r="80" spans="2:13" ht="13.5">
      <c r="B80" s="328" t="s">
        <v>49</v>
      </c>
      <c r="C80" s="328" t="s">
        <v>159</v>
      </c>
      <c r="D80" s="308"/>
      <c r="E80" s="328">
        <f>SUM(G79:G82)</f>
        <v>99</v>
      </c>
      <c r="F80" s="328" t="s">
        <v>24</v>
      </c>
      <c r="G80" s="38">
        <v>29</v>
      </c>
      <c r="H80" s="38" t="s">
        <v>12</v>
      </c>
      <c r="I80" s="38">
        <v>16</v>
      </c>
      <c r="J80" s="328" t="s">
        <v>26</v>
      </c>
      <c r="K80" s="328">
        <f>SUM(I79:I82)</f>
        <v>46</v>
      </c>
      <c r="L80" s="328" t="s">
        <v>156</v>
      </c>
      <c r="M80" s="308"/>
    </row>
    <row r="81" spans="2:13" ht="15" customHeight="1">
      <c r="B81" s="328"/>
      <c r="C81" s="308"/>
      <c r="D81" s="308"/>
      <c r="E81" s="328"/>
      <c r="F81" s="328"/>
      <c r="G81" s="38">
        <v>23</v>
      </c>
      <c r="H81" s="38" t="s">
        <v>12</v>
      </c>
      <c r="I81" s="38">
        <v>10</v>
      </c>
      <c r="J81" s="328"/>
      <c r="K81" s="328"/>
      <c r="L81" s="308"/>
      <c r="M81" s="308"/>
    </row>
    <row r="82" spans="2:13" ht="13.5">
      <c r="B82" s="37"/>
      <c r="C82" s="37"/>
      <c r="D82" s="40" t="s">
        <v>294</v>
      </c>
      <c r="E82" s="37"/>
      <c r="F82" s="37"/>
      <c r="G82" s="37">
        <v>19</v>
      </c>
      <c r="H82" s="37" t="s">
        <v>12</v>
      </c>
      <c r="I82" s="37">
        <v>13</v>
      </c>
      <c r="J82" s="37"/>
      <c r="K82" s="37"/>
      <c r="L82" s="37"/>
      <c r="M82" s="40" t="s">
        <v>295</v>
      </c>
    </row>
    <row r="83" spans="2:13" ht="13.5">
      <c r="B83" s="40"/>
      <c r="C83" s="40"/>
      <c r="D83" s="49"/>
      <c r="E83" s="40"/>
      <c r="F83" s="37"/>
      <c r="G83" s="37"/>
      <c r="H83" s="37"/>
      <c r="I83" s="37"/>
      <c r="J83" s="37"/>
      <c r="K83" s="40"/>
      <c r="L83" s="49"/>
      <c r="M83" s="27"/>
    </row>
    <row r="84" spans="2:13" ht="13.5">
      <c r="B84" s="39" t="s">
        <v>114</v>
      </c>
      <c r="C84" s="39"/>
      <c r="D84" s="49"/>
      <c r="E84" s="37"/>
      <c r="F84" s="37"/>
      <c r="G84" s="37">
        <v>20</v>
      </c>
      <c r="H84" s="37" t="s">
        <v>12</v>
      </c>
      <c r="I84" s="37">
        <v>21</v>
      </c>
      <c r="J84" s="37"/>
      <c r="K84" s="37"/>
      <c r="L84" s="49"/>
      <c r="M84" s="27"/>
    </row>
    <row r="85" spans="2:13" ht="13.5">
      <c r="B85" s="328" t="s">
        <v>48</v>
      </c>
      <c r="C85" s="328" t="s">
        <v>128</v>
      </c>
      <c r="D85" s="308"/>
      <c r="E85" s="328">
        <f>SUM(G84:G87)</f>
        <v>64</v>
      </c>
      <c r="F85" s="328" t="s">
        <v>24</v>
      </c>
      <c r="G85" s="38">
        <v>19</v>
      </c>
      <c r="H85" s="38" t="s">
        <v>12</v>
      </c>
      <c r="I85" s="38">
        <v>27</v>
      </c>
      <c r="J85" s="328" t="s">
        <v>26</v>
      </c>
      <c r="K85" s="328">
        <f>SUM(I84:I87)</f>
        <v>87</v>
      </c>
      <c r="L85" s="328" t="s">
        <v>9</v>
      </c>
      <c r="M85" s="308"/>
    </row>
    <row r="86" spans="2:13" ht="15" customHeight="1">
      <c r="B86" s="328"/>
      <c r="C86" s="308"/>
      <c r="D86" s="308"/>
      <c r="E86" s="328"/>
      <c r="F86" s="328"/>
      <c r="G86" s="38">
        <v>11</v>
      </c>
      <c r="H86" s="38" t="s">
        <v>12</v>
      </c>
      <c r="I86" s="38">
        <v>12</v>
      </c>
      <c r="J86" s="328"/>
      <c r="K86" s="328"/>
      <c r="L86" s="308"/>
      <c r="M86" s="308"/>
    </row>
    <row r="87" spans="2:13" ht="13.5">
      <c r="B87" s="37"/>
      <c r="C87" s="37"/>
      <c r="D87" s="40" t="s">
        <v>295</v>
      </c>
      <c r="E87" s="37"/>
      <c r="F87" s="37"/>
      <c r="G87" s="37">
        <v>14</v>
      </c>
      <c r="H87" s="37" t="s">
        <v>12</v>
      </c>
      <c r="I87" s="37">
        <v>27</v>
      </c>
      <c r="J87" s="37"/>
      <c r="K87" s="37"/>
      <c r="L87" s="40"/>
      <c r="M87" s="40" t="s">
        <v>294</v>
      </c>
    </row>
    <row r="88" spans="2:13" ht="13.5">
      <c r="B88" s="37"/>
      <c r="C88" s="37"/>
      <c r="D88" s="40"/>
      <c r="E88" s="37"/>
      <c r="F88" s="37"/>
      <c r="G88" s="37"/>
      <c r="H88" s="37"/>
      <c r="I88" s="37"/>
      <c r="J88" s="37"/>
      <c r="K88" s="37"/>
      <c r="L88" s="40"/>
      <c r="M88" s="27"/>
    </row>
    <row r="89" spans="2:13" ht="13.5">
      <c r="B89" s="39" t="s">
        <v>113</v>
      </c>
      <c r="C89" s="39"/>
      <c r="D89" s="40"/>
      <c r="E89" s="37"/>
      <c r="F89" s="37"/>
      <c r="G89" s="37">
        <v>4</v>
      </c>
      <c r="H89" s="37" t="s">
        <v>12</v>
      </c>
      <c r="I89" s="37">
        <v>20</v>
      </c>
      <c r="J89" s="37"/>
      <c r="K89" s="37"/>
      <c r="L89" s="40"/>
      <c r="M89" s="27"/>
    </row>
    <row r="90" spans="2:13" ht="13.5">
      <c r="B90" s="328" t="s">
        <v>289</v>
      </c>
      <c r="C90" s="328" t="s">
        <v>164</v>
      </c>
      <c r="D90" s="308"/>
      <c r="E90" s="328">
        <f>SUM(G89:G92)</f>
        <v>29</v>
      </c>
      <c r="F90" s="328" t="s">
        <v>24</v>
      </c>
      <c r="G90" s="38">
        <v>7</v>
      </c>
      <c r="H90" s="38" t="s">
        <v>12</v>
      </c>
      <c r="I90" s="38">
        <v>25</v>
      </c>
      <c r="J90" s="328" t="s">
        <v>26</v>
      </c>
      <c r="K90" s="328">
        <f>SUM(I89:I92)</f>
        <v>96</v>
      </c>
      <c r="L90" s="328" t="s">
        <v>3</v>
      </c>
      <c r="M90" s="308"/>
    </row>
    <row r="91" spans="2:13" ht="15" customHeight="1">
      <c r="B91" s="328"/>
      <c r="C91" s="308"/>
      <c r="D91" s="308"/>
      <c r="E91" s="328"/>
      <c r="F91" s="328"/>
      <c r="G91" s="38">
        <v>11</v>
      </c>
      <c r="H91" s="38" t="s">
        <v>12</v>
      </c>
      <c r="I91" s="38">
        <v>26</v>
      </c>
      <c r="J91" s="328"/>
      <c r="K91" s="328"/>
      <c r="L91" s="308"/>
      <c r="M91" s="308"/>
    </row>
    <row r="92" spans="2:13" ht="13.5">
      <c r="B92" s="38"/>
      <c r="C92" s="38"/>
      <c r="D92" s="40" t="s">
        <v>295</v>
      </c>
      <c r="E92" s="37"/>
      <c r="F92" s="37"/>
      <c r="G92" s="37">
        <v>7</v>
      </c>
      <c r="H92" s="37" t="s">
        <v>12</v>
      </c>
      <c r="I92" s="37">
        <v>25</v>
      </c>
      <c r="J92" s="37"/>
      <c r="K92" s="37"/>
      <c r="L92" s="49"/>
      <c r="M92" s="40" t="s">
        <v>294</v>
      </c>
    </row>
    <row r="93" spans="2:13" ht="13.5">
      <c r="B93" s="37"/>
      <c r="C93" s="37"/>
      <c r="D93" s="49"/>
      <c r="E93" s="40"/>
      <c r="F93" s="37"/>
      <c r="G93" s="37"/>
      <c r="H93" s="37"/>
      <c r="I93" s="37"/>
      <c r="J93" s="37"/>
      <c r="K93" s="40"/>
      <c r="L93" s="49"/>
      <c r="M93" s="27"/>
    </row>
    <row r="94" spans="2:13" ht="13.5">
      <c r="B94" s="39" t="s">
        <v>113</v>
      </c>
      <c r="C94" s="39"/>
      <c r="D94" s="49"/>
      <c r="E94" s="37"/>
      <c r="F94" s="37"/>
      <c r="G94" s="37">
        <v>17</v>
      </c>
      <c r="H94" s="37" t="s">
        <v>12</v>
      </c>
      <c r="I94" s="37">
        <v>25</v>
      </c>
      <c r="J94" s="37"/>
      <c r="K94" s="37"/>
      <c r="L94" s="49"/>
      <c r="M94" s="27"/>
    </row>
    <row r="95" spans="2:13" ht="13.5">
      <c r="B95" s="328" t="s">
        <v>290</v>
      </c>
      <c r="C95" s="328" t="s">
        <v>161</v>
      </c>
      <c r="D95" s="308"/>
      <c r="E95" s="328">
        <f>SUM(G94:G97)</f>
        <v>60</v>
      </c>
      <c r="F95" s="328" t="s">
        <v>24</v>
      </c>
      <c r="G95" s="38">
        <v>9</v>
      </c>
      <c r="H95" s="38" t="s">
        <v>12</v>
      </c>
      <c r="I95" s="38">
        <v>22</v>
      </c>
      <c r="J95" s="328" t="s">
        <v>26</v>
      </c>
      <c r="K95" s="328">
        <f>SUM(I94:I97)</f>
        <v>82</v>
      </c>
      <c r="L95" s="328" t="s">
        <v>158</v>
      </c>
      <c r="M95" s="308"/>
    </row>
    <row r="96" spans="2:13" ht="15" customHeight="1">
      <c r="B96" s="328"/>
      <c r="C96" s="308"/>
      <c r="D96" s="308"/>
      <c r="E96" s="328"/>
      <c r="F96" s="328"/>
      <c r="G96" s="38">
        <v>17</v>
      </c>
      <c r="H96" s="38" t="s">
        <v>12</v>
      </c>
      <c r="I96" s="38">
        <v>15</v>
      </c>
      <c r="J96" s="328"/>
      <c r="K96" s="328"/>
      <c r="L96" s="308"/>
      <c r="M96" s="308"/>
    </row>
    <row r="97" spans="2:13" ht="13.5">
      <c r="B97" s="38"/>
      <c r="C97" s="38"/>
      <c r="D97" s="40" t="s">
        <v>295</v>
      </c>
      <c r="E97" s="38"/>
      <c r="F97" s="38"/>
      <c r="G97" s="38">
        <v>17</v>
      </c>
      <c r="H97" s="38" t="s">
        <v>12</v>
      </c>
      <c r="I97" s="38">
        <v>20</v>
      </c>
      <c r="J97" s="38"/>
      <c r="K97" s="38"/>
      <c r="L97" s="49"/>
      <c r="M97" s="40" t="s">
        <v>294</v>
      </c>
    </row>
    <row r="98" spans="2:13" ht="13.5">
      <c r="B98" s="38"/>
      <c r="C98" s="38"/>
      <c r="D98" s="43"/>
      <c r="E98" s="38"/>
      <c r="F98" s="38"/>
      <c r="G98" s="38"/>
      <c r="H98" s="38"/>
      <c r="I98" s="38"/>
      <c r="J98" s="38"/>
      <c r="K98" s="38"/>
      <c r="L98" s="49"/>
      <c r="M98" s="27"/>
    </row>
    <row r="99" spans="2:13" ht="13.5">
      <c r="B99" s="39" t="s">
        <v>114</v>
      </c>
      <c r="C99" s="39"/>
      <c r="D99" s="43"/>
      <c r="E99" s="38"/>
      <c r="F99" s="38"/>
      <c r="G99" s="38">
        <v>30</v>
      </c>
      <c r="H99" s="38" t="s">
        <v>12</v>
      </c>
      <c r="I99" s="38">
        <v>20</v>
      </c>
      <c r="J99" s="38"/>
      <c r="K99" s="38"/>
      <c r="L99" s="49"/>
      <c r="M99" s="27"/>
    </row>
    <row r="100" spans="2:13" ht="13.5">
      <c r="B100" s="328" t="s">
        <v>74</v>
      </c>
      <c r="C100" s="328" t="s">
        <v>159</v>
      </c>
      <c r="D100" s="328"/>
      <c r="E100" s="308">
        <f>SUM(G99:G102)</f>
        <v>100</v>
      </c>
      <c r="F100" s="308" t="s">
        <v>24</v>
      </c>
      <c r="G100" s="38">
        <v>19</v>
      </c>
      <c r="H100" s="38" t="s">
        <v>12</v>
      </c>
      <c r="I100" s="38">
        <v>8</v>
      </c>
      <c r="J100" s="308" t="s">
        <v>26</v>
      </c>
      <c r="K100" s="308">
        <f>SUM(I99:I102)</f>
        <v>51</v>
      </c>
      <c r="L100" s="328" t="s">
        <v>320</v>
      </c>
      <c r="M100" s="328"/>
    </row>
    <row r="101" spans="2:13" ht="15" customHeight="1">
      <c r="B101" s="328"/>
      <c r="C101" s="328"/>
      <c r="D101" s="328"/>
      <c r="E101" s="308"/>
      <c r="F101" s="308"/>
      <c r="G101" s="38">
        <v>31</v>
      </c>
      <c r="H101" s="38" t="s">
        <v>12</v>
      </c>
      <c r="I101" s="38">
        <v>10</v>
      </c>
      <c r="J101" s="308"/>
      <c r="K101" s="308"/>
      <c r="L101" s="328"/>
      <c r="M101" s="328"/>
    </row>
    <row r="102" spans="2:13" ht="13.5">
      <c r="B102" s="38"/>
      <c r="C102" s="38"/>
      <c r="D102" s="40" t="s">
        <v>321</v>
      </c>
      <c r="E102" s="38"/>
      <c r="F102" s="38"/>
      <c r="G102" s="38">
        <v>20</v>
      </c>
      <c r="H102" s="38" t="s">
        <v>12</v>
      </c>
      <c r="I102" s="38">
        <v>13</v>
      </c>
      <c r="J102" s="38"/>
      <c r="K102" s="38"/>
      <c r="L102" s="43"/>
      <c r="M102" s="40" t="s">
        <v>294</v>
      </c>
    </row>
    <row r="103" spans="2:13" ht="13.5">
      <c r="B103" s="40"/>
      <c r="C103" s="40"/>
      <c r="D103" s="43"/>
      <c r="E103" s="43"/>
      <c r="F103" s="38"/>
      <c r="G103" s="38"/>
      <c r="H103" s="43"/>
      <c r="I103" s="38"/>
      <c r="J103" s="38"/>
      <c r="K103" s="43"/>
      <c r="L103" s="49"/>
      <c r="M103" s="27"/>
    </row>
    <row r="104" spans="2:13" ht="13.5">
      <c r="B104" s="39" t="s">
        <v>114</v>
      </c>
      <c r="C104" s="39"/>
      <c r="D104" s="43"/>
      <c r="E104" s="38"/>
      <c r="F104" s="38"/>
      <c r="G104" s="38">
        <v>22</v>
      </c>
      <c r="H104" s="38" t="s">
        <v>12</v>
      </c>
      <c r="I104" s="38">
        <v>22</v>
      </c>
      <c r="J104" s="38"/>
      <c r="K104" s="38"/>
      <c r="L104" s="49"/>
      <c r="M104" s="27"/>
    </row>
    <row r="105" spans="2:13" ht="15" customHeight="1">
      <c r="B105" s="328" t="s">
        <v>84</v>
      </c>
      <c r="C105" s="328" t="s">
        <v>271</v>
      </c>
      <c r="D105" s="328"/>
      <c r="E105" s="308">
        <f>SUM(G104:G107)</f>
        <v>67</v>
      </c>
      <c r="F105" s="308" t="s">
        <v>24</v>
      </c>
      <c r="G105" s="38">
        <v>13</v>
      </c>
      <c r="H105" s="38" t="s">
        <v>12</v>
      </c>
      <c r="I105" s="38">
        <v>21</v>
      </c>
      <c r="J105" s="308" t="s">
        <v>26</v>
      </c>
      <c r="K105" s="308">
        <f>SUM(I104:I107)</f>
        <v>84</v>
      </c>
      <c r="L105" s="328" t="s">
        <v>9</v>
      </c>
      <c r="M105" s="328"/>
    </row>
    <row r="106" spans="2:13" ht="13.5">
      <c r="B106" s="328"/>
      <c r="C106" s="328"/>
      <c r="D106" s="328"/>
      <c r="E106" s="308"/>
      <c r="F106" s="308"/>
      <c r="G106" s="38">
        <v>18</v>
      </c>
      <c r="H106" s="38" t="s">
        <v>12</v>
      </c>
      <c r="I106" s="38">
        <v>15</v>
      </c>
      <c r="J106" s="308"/>
      <c r="K106" s="308"/>
      <c r="L106" s="328"/>
      <c r="M106" s="328"/>
    </row>
    <row r="107" spans="2:13" ht="13.5">
      <c r="B107" s="38"/>
      <c r="C107" s="38"/>
      <c r="D107" s="40" t="s">
        <v>294</v>
      </c>
      <c r="E107" s="38"/>
      <c r="F107" s="38"/>
      <c r="G107" s="38">
        <v>14</v>
      </c>
      <c r="H107" s="38" t="s">
        <v>12</v>
      </c>
      <c r="I107" s="38">
        <v>26</v>
      </c>
      <c r="J107" s="38"/>
      <c r="K107" s="38"/>
      <c r="L107" s="43"/>
      <c r="M107" s="40" t="s">
        <v>321</v>
      </c>
    </row>
    <row r="108" spans="2:13" ht="13.5">
      <c r="B108" s="40"/>
      <c r="C108" s="40"/>
      <c r="D108" s="43"/>
      <c r="E108" s="43"/>
      <c r="F108" s="38"/>
      <c r="G108" s="38"/>
      <c r="H108" s="38"/>
      <c r="I108" s="38"/>
      <c r="J108" s="38"/>
      <c r="K108" s="43"/>
      <c r="L108" s="43"/>
      <c r="M108" s="27"/>
    </row>
    <row r="109" spans="2:13" ht="13.5" customHeight="1">
      <c r="B109" s="39" t="s">
        <v>113</v>
      </c>
      <c r="C109" s="39"/>
      <c r="D109" s="43"/>
      <c r="E109" s="38"/>
      <c r="F109" s="38"/>
      <c r="G109" s="38">
        <v>21</v>
      </c>
      <c r="H109" s="38" t="s">
        <v>12</v>
      </c>
      <c r="I109" s="38">
        <v>9</v>
      </c>
      <c r="J109" s="38"/>
      <c r="K109" s="38"/>
      <c r="L109" s="43"/>
      <c r="M109" s="27"/>
    </row>
    <row r="110" spans="2:13" ht="15" customHeight="1">
      <c r="B110" s="328" t="s">
        <v>291</v>
      </c>
      <c r="C110" s="328" t="s">
        <v>3</v>
      </c>
      <c r="D110" s="328"/>
      <c r="E110" s="328">
        <f>SUM(G109:G112)</f>
        <v>97</v>
      </c>
      <c r="F110" s="328" t="s">
        <v>24</v>
      </c>
      <c r="G110" s="38">
        <v>27</v>
      </c>
      <c r="H110" s="38" t="s">
        <v>12</v>
      </c>
      <c r="I110" s="38">
        <v>10</v>
      </c>
      <c r="J110" s="328" t="s">
        <v>26</v>
      </c>
      <c r="K110" s="328">
        <f>SUM(I109:I112)</f>
        <v>34</v>
      </c>
      <c r="L110" s="328" t="s">
        <v>327</v>
      </c>
      <c r="M110" s="328"/>
    </row>
    <row r="111" spans="2:13" ht="13.5">
      <c r="B111" s="328"/>
      <c r="C111" s="328"/>
      <c r="D111" s="328"/>
      <c r="E111" s="328"/>
      <c r="F111" s="328"/>
      <c r="G111" s="38">
        <v>29</v>
      </c>
      <c r="H111" s="38" t="s">
        <v>12</v>
      </c>
      <c r="I111" s="38">
        <v>7</v>
      </c>
      <c r="J111" s="328"/>
      <c r="K111" s="328"/>
      <c r="L111" s="328"/>
      <c r="M111" s="328"/>
    </row>
    <row r="112" spans="2:13" ht="13.5">
      <c r="B112" s="37"/>
      <c r="C112" s="38"/>
      <c r="D112" s="40" t="s">
        <v>321</v>
      </c>
      <c r="E112" s="37"/>
      <c r="F112" s="37"/>
      <c r="G112" s="37">
        <v>20</v>
      </c>
      <c r="H112" s="37" t="s">
        <v>12</v>
      </c>
      <c r="I112" s="37">
        <v>8</v>
      </c>
      <c r="J112" s="37"/>
      <c r="K112" s="37"/>
      <c r="L112" s="43"/>
      <c r="M112" s="40" t="s">
        <v>294</v>
      </c>
    </row>
    <row r="113" spans="2:13" ht="13.5">
      <c r="B113" s="40"/>
      <c r="C113" s="40"/>
      <c r="D113" s="43"/>
      <c r="E113" s="40"/>
      <c r="F113" s="37"/>
      <c r="G113" s="40"/>
      <c r="H113" s="40"/>
      <c r="I113" s="40"/>
      <c r="J113" s="37"/>
      <c r="K113" s="39"/>
      <c r="L113" s="49"/>
      <c r="M113" s="27"/>
    </row>
    <row r="114" spans="2:13" ht="13.5" customHeight="1">
      <c r="B114" s="39" t="s">
        <v>113</v>
      </c>
      <c r="C114" s="40"/>
      <c r="D114" s="43"/>
      <c r="E114" s="37"/>
      <c r="F114" s="37"/>
      <c r="G114" s="37">
        <v>10</v>
      </c>
      <c r="H114" s="37" t="s">
        <v>12</v>
      </c>
      <c r="I114" s="37">
        <v>31</v>
      </c>
      <c r="J114" s="37"/>
      <c r="K114" s="37"/>
      <c r="L114" s="49"/>
      <c r="M114" s="27"/>
    </row>
    <row r="115" spans="2:13" ht="15" customHeight="1">
      <c r="B115" s="328" t="s">
        <v>87</v>
      </c>
      <c r="C115" s="328" t="s">
        <v>164</v>
      </c>
      <c r="D115" s="328"/>
      <c r="E115" s="328">
        <f>SUM(G114:G117)</f>
        <v>51</v>
      </c>
      <c r="F115" s="328" t="s">
        <v>24</v>
      </c>
      <c r="G115" s="38">
        <v>10</v>
      </c>
      <c r="H115" s="38" t="s">
        <v>12</v>
      </c>
      <c r="I115" s="38">
        <v>22</v>
      </c>
      <c r="J115" s="328" t="s">
        <v>26</v>
      </c>
      <c r="K115" s="328">
        <f>SUM(I114:I117)</f>
        <v>93</v>
      </c>
      <c r="L115" s="328" t="s">
        <v>158</v>
      </c>
      <c r="M115" s="328"/>
    </row>
    <row r="116" spans="2:13" ht="13.5">
      <c r="B116" s="328"/>
      <c r="C116" s="328"/>
      <c r="D116" s="328"/>
      <c r="E116" s="328"/>
      <c r="F116" s="328"/>
      <c r="G116" s="38">
        <v>20</v>
      </c>
      <c r="H116" s="38" t="s">
        <v>12</v>
      </c>
      <c r="I116" s="38">
        <v>17</v>
      </c>
      <c r="J116" s="328"/>
      <c r="K116" s="328"/>
      <c r="L116" s="328"/>
      <c r="M116" s="328"/>
    </row>
    <row r="117" spans="2:13" ht="13.5">
      <c r="B117" s="37"/>
      <c r="C117" s="43"/>
      <c r="D117" s="40" t="s">
        <v>344</v>
      </c>
      <c r="E117" s="37"/>
      <c r="F117" s="37"/>
      <c r="G117" s="37">
        <v>11</v>
      </c>
      <c r="H117" s="37" t="s">
        <v>12</v>
      </c>
      <c r="I117" s="37">
        <v>23</v>
      </c>
      <c r="J117" s="37"/>
      <c r="K117" s="37"/>
      <c r="L117" s="43"/>
      <c r="M117" s="40" t="s">
        <v>345</v>
      </c>
    </row>
    <row r="118" spans="2:13" ht="13.5">
      <c r="B118" s="29"/>
      <c r="C118" s="29"/>
      <c r="E118" s="29"/>
      <c r="F118" s="29"/>
      <c r="G118" s="29"/>
      <c r="H118" s="29"/>
      <c r="I118" s="29"/>
      <c r="J118" s="29"/>
      <c r="K118" s="29"/>
      <c r="M118" s="27"/>
    </row>
    <row r="119" spans="2:13" ht="13.5">
      <c r="B119" s="28" t="s">
        <v>328</v>
      </c>
      <c r="C119" s="28"/>
      <c r="E119" s="29"/>
      <c r="F119" s="29"/>
      <c r="G119" s="29"/>
      <c r="H119" s="29"/>
      <c r="I119" s="29"/>
      <c r="J119" s="29"/>
      <c r="K119" s="29"/>
      <c r="M119" s="27"/>
    </row>
    <row r="120" spans="6:13" ht="13.5">
      <c r="F120" s="29"/>
      <c r="G120" s="29"/>
      <c r="H120" s="29"/>
      <c r="I120" s="29"/>
      <c r="J120" s="29"/>
      <c r="M120" s="27"/>
    </row>
    <row r="121" spans="2:13" ht="13.5" customHeight="1">
      <c r="B121" s="39" t="s">
        <v>113</v>
      </c>
      <c r="C121" s="39"/>
      <c r="D121" s="40"/>
      <c r="E121" s="37"/>
      <c r="F121" s="37"/>
      <c r="G121" s="37">
        <v>28</v>
      </c>
      <c r="H121" s="37" t="s">
        <v>12</v>
      </c>
      <c r="I121" s="37">
        <v>13</v>
      </c>
      <c r="J121" s="37"/>
      <c r="K121" s="37"/>
      <c r="L121" s="40"/>
      <c r="M121" s="40"/>
    </row>
    <row r="122" spans="2:13" ht="15" customHeight="1">
      <c r="B122" s="328" t="s">
        <v>49</v>
      </c>
      <c r="C122" s="328" t="s">
        <v>3</v>
      </c>
      <c r="D122" s="328"/>
      <c r="E122" s="308">
        <f>SUM(G121:G124)</f>
        <v>100</v>
      </c>
      <c r="F122" s="308" t="s">
        <v>24</v>
      </c>
      <c r="G122" s="38">
        <v>19</v>
      </c>
      <c r="H122" s="38" t="s">
        <v>12</v>
      </c>
      <c r="I122" s="38">
        <v>11</v>
      </c>
      <c r="J122" s="308" t="s">
        <v>26</v>
      </c>
      <c r="K122" s="308">
        <f>SUM(I121:I124)</f>
        <v>55</v>
      </c>
      <c r="L122" s="328" t="s">
        <v>346</v>
      </c>
      <c r="M122" s="328"/>
    </row>
    <row r="123" spans="2:13" ht="13.5">
      <c r="B123" s="328"/>
      <c r="C123" s="328"/>
      <c r="D123" s="328"/>
      <c r="E123" s="308"/>
      <c r="F123" s="308"/>
      <c r="G123" s="38">
        <v>28</v>
      </c>
      <c r="H123" s="38" t="s">
        <v>12</v>
      </c>
      <c r="I123" s="38">
        <v>15</v>
      </c>
      <c r="J123" s="308"/>
      <c r="K123" s="308"/>
      <c r="L123" s="328"/>
      <c r="M123" s="328"/>
    </row>
    <row r="124" spans="2:13" ht="13.5">
      <c r="B124" s="37"/>
      <c r="C124" s="37"/>
      <c r="D124" s="40" t="s">
        <v>352</v>
      </c>
      <c r="E124" s="37"/>
      <c r="F124" s="37"/>
      <c r="G124" s="37">
        <v>25</v>
      </c>
      <c r="H124" s="37" t="s">
        <v>12</v>
      </c>
      <c r="I124" s="37">
        <v>16</v>
      </c>
      <c r="J124" s="37"/>
      <c r="K124" s="37"/>
      <c r="L124" s="40"/>
      <c r="M124" s="40" t="s">
        <v>353</v>
      </c>
    </row>
    <row r="125" spans="2:13" ht="13.5">
      <c r="B125" s="40"/>
      <c r="C125" s="40"/>
      <c r="D125" s="40"/>
      <c r="E125" s="40"/>
      <c r="F125" s="37"/>
      <c r="G125" s="37"/>
      <c r="H125" s="37"/>
      <c r="I125" s="37"/>
      <c r="J125" s="37"/>
      <c r="K125" s="40"/>
      <c r="L125" s="40"/>
      <c r="M125" s="40"/>
    </row>
    <row r="126" spans="2:13" ht="13.5" customHeight="1">
      <c r="B126" s="39" t="s">
        <v>113</v>
      </c>
      <c r="C126" s="39"/>
      <c r="D126" s="40"/>
      <c r="E126" s="37"/>
      <c r="F126" s="37"/>
      <c r="G126" s="37">
        <v>5</v>
      </c>
      <c r="H126" s="37" t="s">
        <v>12</v>
      </c>
      <c r="I126" s="37">
        <v>15</v>
      </c>
      <c r="J126" s="37"/>
      <c r="K126" s="37"/>
      <c r="L126" s="40"/>
      <c r="M126" s="40"/>
    </row>
    <row r="127" spans="2:13" ht="15" customHeight="1">
      <c r="B127" s="328" t="s">
        <v>48</v>
      </c>
      <c r="C127" s="328" t="s">
        <v>164</v>
      </c>
      <c r="D127" s="328"/>
      <c r="E127" s="328">
        <f>SUM(G126:G129)</f>
        <v>53</v>
      </c>
      <c r="F127" s="328" t="s">
        <v>24</v>
      </c>
      <c r="G127" s="38">
        <v>9</v>
      </c>
      <c r="H127" s="38" t="s">
        <v>12</v>
      </c>
      <c r="I127" s="38">
        <v>24</v>
      </c>
      <c r="J127" s="328" t="s">
        <v>26</v>
      </c>
      <c r="K127" s="328">
        <f>SUM(I126:I129)</f>
        <v>61</v>
      </c>
      <c r="L127" s="328" t="s">
        <v>327</v>
      </c>
      <c r="M127" s="328"/>
    </row>
    <row r="128" spans="2:13" ht="13.5">
      <c r="B128" s="328"/>
      <c r="C128" s="328"/>
      <c r="D128" s="328"/>
      <c r="E128" s="328"/>
      <c r="F128" s="328"/>
      <c r="G128" s="38">
        <v>20</v>
      </c>
      <c r="H128" s="38" t="s">
        <v>12</v>
      </c>
      <c r="I128" s="38">
        <v>16</v>
      </c>
      <c r="J128" s="328"/>
      <c r="K128" s="328"/>
      <c r="L128" s="328"/>
      <c r="M128" s="328"/>
    </row>
    <row r="129" spans="2:13" ht="13.5">
      <c r="B129" s="40"/>
      <c r="C129" s="40"/>
      <c r="D129" s="40" t="s">
        <v>339</v>
      </c>
      <c r="E129" s="37"/>
      <c r="F129" s="37"/>
      <c r="G129" s="37">
        <v>19</v>
      </c>
      <c r="H129" s="37" t="s">
        <v>12</v>
      </c>
      <c r="I129" s="37">
        <v>6</v>
      </c>
      <c r="J129" s="37"/>
      <c r="K129" s="37"/>
      <c r="L129" s="40"/>
      <c r="M129" s="40" t="s">
        <v>321</v>
      </c>
    </row>
    <row r="130" spans="2:13" ht="13.5">
      <c r="B130" s="40"/>
      <c r="C130" s="40"/>
      <c r="D130" s="40"/>
      <c r="E130" s="37"/>
      <c r="F130" s="37"/>
      <c r="G130" s="37"/>
      <c r="H130" s="37"/>
      <c r="I130" s="37"/>
      <c r="J130" s="37"/>
      <c r="K130" s="37"/>
      <c r="L130" s="40"/>
      <c r="M130" s="40"/>
    </row>
    <row r="131" spans="2:13" ht="13.5">
      <c r="B131" s="39" t="s">
        <v>114</v>
      </c>
      <c r="C131" s="39"/>
      <c r="D131" s="40"/>
      <c r="E131" s="37"/>
      <c r="F131" s="37"/>
      <c r="G131" s="37">
        <v>24</v>
      </c>
      <c r="H131" s="37" t="s">
        <v>12</v>
      </c>
      <c r="I131" s="37">
        <v>23</v>
      </c>
      <c r="J131" s="37"/>
      <c r="K131" s="37"/>
      <c r="L131" s="40"/>
      <c r="M131" s="40"/>
    </row>
    <row r="132" spans="2:13" ht="13.5">
      <c r="B132" s="328" t="s">
        <v>74</v>
      </c>
      <c r="C132" s="328" t="s">
        <v>159</v>
      </c>
      <c r="D132" s="328"/>
      <c r="E132" s="328">
        <f>SUM(G131:G134)</f>
        <v>93</v>
      </c>
      <c r="F132" s="328" t="s">
        <v>24</v>
      </c>
      <c r="G132" s="38">
        <v>21</v>
      </c>
      <c r="H132" s="38" t="s">
        <v>12</v>
      </c>
      <c r="I132" s="38">
        <v>15</v>
      </c>
      <c r="J132" s="328" t="s">
        <v>26</v>
      </c>
      <c r="K132" s="328">
        <f>SUM(I131:I134)</f>
        <v>71</v>
      </c>
      <c r="L132" s="328" t="s">
        <v>288</v>
      </c>
      <c r="M132" s="328"/>
    </row>
    <row r="133" spans="2:13" ht="13.5">
      <c r="B133" s="328"/>
      <c r="C133" s="328"/>
      <c r="D133" s="328"/>
      <c r="E133" s="328"/>
      <c r="F133" s="328"/>
      <c r="G133" s="38">
        <v>23</v>
      </c>
      <c r="H133" s="38" t="s">
        <v>12</v>
      </c>
      <c r="I133" s="38">
        <v>20</v>
      </c>
      <c r="J133" s="328"/>
      <c r="K133" s="328"/>
      <c r="L133" s="328"/>
      <c r="M133" s="328"/>
    </row>
    <row r="134" spans="2:13" ht="13.5">
      <c r="B134" s="43"/>
      <c r="C134" s="43"/>
      <c r="D134" s="40" t="s">
        <v>352</v>
      </c>
      <c r="E134" s="38"/>
      <c r="F134" s="38"/>
      <c r="G134" s="38">
        <v>25</v>
      </c>
      <c r="H134" s="38" t="s">
        <v>12</v>
      </c>
      <c r="I134" s="38">
        <v>13</v>
      </c>
      <c r="J134" s="38"/>
      <c r="K134" s="38"/>
      <c r="L134" s="43"/>
      <c r="M134" s="40" t="s">
        <v>353</v>
      </c>
    </row>
    <row r="135" spans="2:13" ht="13.5">
      <c r="B135" s="40"/>
      <c r="C135" s="40"/>
      <c r="D135" s="43"/>
      <c r="E135" s="38"/>
      <c r="F135" s="38"/>
      <c r="G135" s="38"/>
      <c r="H135" s="38"/>
      <c r="I135" s="38"/>
      <c r="J135" s="38"/>
      <c r="K135" s="38"/>
      <c r="L135" s="43"/>
      <c r="M135" s="40"/>
    </row>
    <row r="136" spans="2:13" ht="13.5">
      <c r="B136" s="39" t="s">
        <v>114</v>
      </c>
      <c r="C136" s="39"/>
      <c r="D136" s="43"/>
      <c r="E136" s="38"/>
      <c r="F136" s="38"/>
      <c r="G136" s="38">
        <v>24</v>
      </c>
      <c r="H136" s="38" t="s">
        <v>12</v>
      </c>
      <c r="I136" s="38">
        <v>11</v>
      </c>
      <c r="J136" s="38"/>
      <c r="K136" s="38"/>
      <c r="L136" s="43"/>
      <c r="M136" s="40"/>
    </row>
    <row r="137" spans="2:13" ht="13.5">
      <c r="B137" s="328" t="s">
        <v>84</v>
      </c>
      <c r="C137" s="328" t="s">
        <v>271</v>
      </c>
      <c r="D137" s="328"/>
      <c r="E137" s="328">
        <f>SUM(G136:G139)</f>
        <v>81</v>
      </c>
      <c r="F137" s="328" t="s">
        <v>24</v>
      </c>
      <c r="G137" s="38">
        <v>20</v>
      </c>
      <c r="H137" s="38" t="s">
        <v>12</v>
      </c>
      <c r="I137" s="38">
        <v>23</v>
      </c>
      <c r="J137" s="328" t="s">
        <v>26</v>
      </c>
      <c r="K137" s="328">
        <f>SUM(I136:I139)</f>
        <v>86</v>
      </c>
      <c r="L137" s="328" t="s">
        <v>320</v>
      </c>
      <c r="M137" s="328"/>
    </row>
    <row r="138" spans="2:13" ht="13.5">
      <c r="B138" s="328"/>
      <c r="C138" s="328"/>
      <c r="D138" s="328"/>
      <c r="E138" s="328"/>
      <c r="F138" s="328"/>
      <c r="G138" s="38">
        <v>10</v>
      </c>
      <c r="H138" s="38" t="s">
        <v>12</v>
      </c>
      <c r="I138" s="38">
        <v>26</v>
      </c>
      <c r="J138" s="328"/>
      <c r="K138" s="328"/>
      <c r="L138" s="328"/>
      <c r="M138" s="328"/>
    </row>
    <row r="139" spans="2:13" ht="13.5">
      <c r="B139" s="40"/>
      <c r="C139" s="40"/>
      <c r="D139" s="40" t="s">
        <v>339</v>
      </c>
      <c r="E139" s="37"/>
      <c r="F139" s="37"/>
      <c r="G139" s="37">
        <v>27</v>
      </c>
      <c r="H139" s="37" t="s">
        <v>12</v>
      </c>
      <c r="I139" s="37">
        <v>26</v>
      </c>
      <c r="J139" s="37"/>
      <c r="K139" s="37"/>
      <c r="L139" s="40"/>
      <c r="M139" s="40" t="s">
        <v>321</v>
      </c>
    </row>
    <row r="140" spans="6:13" ht="19.5" customHeight="1" thickBot="1">
      <c r="F140" s="29"/>
      <c r="I140" s="34"/>
      <c r="J140" s="29"/>
      <c r="M140" s="27"/>
    </row>
    <row r="141" spans="2:13" ht="19.5" customHeight="1">
      <c r="B141" s="33" t="s">
        <v>51</v>
      </c>
      <c r="D141" s="33" t="s">
        <v>17</v>
      </c>
      <c r="E141" s="335" t="s">
        <v>159</v>
      </c>
      <c r="F141" s="336"/>
      <c r="G141" s="336"/>
      <c r="H141" s="337"/>
      <c r="I141" s="25"/>
      <c r="J141" s="99" t="s">
        <v>173</v>
      </c>
      <c r="K141" s="99"/>
      <c r="L141" s="27" t="s">
        <v>387</v>
      </c>
      <c r="M141" s="27"/>
    </row>
    <row r="142" spans="4:13" ht="19.5" customHeight="1">
      <c r="D142" s="33" t="s">
        <v>18</v>
      </c>
      <c r="E142" s="329" t="s">
        <v>9</v>
      </c>
      <c r="F142" s="330"/>
      <c r="G142" s="330"/>
      <c r="H142" s="331"/>
      <c r="I142" s="25"/>
      <c r="J142" s="99" t="s">
        <v>173</v>
      </c>
      <c r="K142" s="99"/>
      <c r="L142" s="27" t="s">
        <v>388</v>
      </c>
      <c r="M142" s="27"/>
    </row>
    <row r="143" spans="4:13" ht="19.5" customHeight="1">
      <c r="D143" s="33" t="s">
        <v>19</v>
      </c>
      <c r="E143" s="329" t="s">
        <v>128</v>
      </c>
      <c r="F143" s="330"/>
      <c r="G143" s="330"/>
      <c r="H143" s="331"/>
      <c r="I143" s="25"/>
      <c r="J143" s="99" t="s">
        <v>173</v>
      </c>
      <c r="K143" s="99"/>
      <c r="L143" s="27" t="s">
        <v>389</v>
      </c>
      <c r="M143" s="27"/>
    </row>
    <row r="144" spans="4:12" ht="19.5" customHeight="1" thickBot="1">
      <c r="D144" s="33" t="s">
        <v>20</v>
      </c>
      <c r="E144" s="325" t="s">
        <v>156</v>
      </c>
      <c r="F144" s="326"/>
      <c r="G144" s="326"/>
      <c r="H144" s="327"/>
      <c r="I144" s="25"/>
      <c r="J144" s="99" t="s">
        <v>173</v>
      </c>
      <c r="K144" s="99"/>
      <c r="L144" s="27" t="s">
        <v>390</v>
      </c>
    </row>
    <row r="145" spans="4:13" ht="19.5" customHeight="1">
      <c r="D145" s="124" t="s">
        <v>45</v>
      </c>
      <c r="E145" s="332" t="s">
        <v>3</v>
      </c>
      <c r="F145" s="333"/>
      <c r="G145" s="333"/>
      <c r="H145" s="334"/>
      <c r="I145" s="125"/>
      <c r="J145" s="126" t="s">
        <v>174</v>
      </c>
      <c r="K145" s="126"/>
      <c r="L145" s="127" t="s">
        <v>387</v>
      </c>
      <c r="M145" s="27"/>
    </row>
    <row r="146" spans="4:13" ht="19.5" customHeight="1">
      <c r="D146" s="121" t="s">
        <v>68</v>
      </c>
      <c r="E146" s="329" t="s">
        <v>158</v>
      </c>
      <c r="F146" s="330"/>
      <c r="G146" s="330"/>
      <c r="H146" s="331"/>
      <c r="I146" s="122"/>
      <c r="J146" s="123" t="s">
        <v>174</v>
      </c>
      <c r="K146" s="123"/>
      <c r="L146" s="40" t="s">
        <v>388</v>
      </c>
      <c r="M146" s="27"/>
    </row>
    <row r="147" spans="4:13" ht="19.5" customHeight="1">
      <c r="D147" s="121" t="s">
        <v>46</v>
      </c>
      <c r="E147" s="329" t="s">
        <v>161</v>
      </c>
      <c r="F147" s="330"/>
      <c r="G147" s="330"/>
      <c r="H147" s="331"/>
      <c r="I147" s="122"/>
      <c r="J147" s="123" t="s">
        <v>174</v>
      </c>
      <c r="K147" s="123"/>
      <c r="L147" s="40" t="s">
        <v>389</v>
      </c>
      <c r="M147" s="27"/>
    </row>
    <row r="148" spans="4:13" ht="19.5" customHeight="1" thickBot="1">
      <c r="D148" s="121" t="s">
        <v>69</v>
      </c>
      <c r="E148" s="343" t="s">
        <v>164</v>
      </c>
      <c r="F148" s="344"/>
      <c r="G148" s="344"/>
      <c r="H148" s="345"/>
      <c r="I148" s="122"/>
      <c r="J148" s="123" t="s">
        <v>174</v>
      </c>
      <c r="K148" s="123"/>
      <c r="L148" s="40" t="s">
        <v>390</v>
      </c>
      <c r="M148" s="27"/>
    </row>
    <row r="149" spans="4:13" ht="19.5" customHeight="1">
      <c r="D149" s="121"/>
      <c r="E149" s="54"/>
      <c r="F149" s="54"/>
      <c r="G149" s="54"/>
      <c r="H149" s="54"/>
      <c r="I149" s="122"/>
      <c r="J149" s="123"/>
      <c r="K149" s="123"/>
      <c r="L149" s="40"/>
      <c r="M149" s="27"/>
    </row>
    <row r="150" spans="5:13" ht="19.5" customHeight="1">
      <c r="E150" s="35"/>
      <c r="F150" s="26"/>
      <c r="G150" s="26"/>
      <c r="H150" s="26"/>
      <c r="I150" s="25"/>
      <c r="J150" s="29"/>
      <c r="M150" s="27"/>
    </row>
    <row r="151" spans="3:13" ht="21" customHeight="1">
      <c r="C151" s="32"/>
      <c r="D151" s="408" t="s">
        <v>88</v>
      </c>
      <c r="E151" s="408"/>
      <c r="F151" s="401" t="s">
        <v>89</v>
      </c>
      <c r="G151" s="402"/>
      <c r="H151" s="402"/>
      <c r="I151" s="402"/>
      <c r="J151" s="403"/>
      <c r="K151" s="52" t="s">
        <v>115</v>
      </c>
      <c r="L151" s="265"/>
      <c r="M151" s="266"/>
    </row>
    <row r="152" spans="2:13" ht="21" customHeight="1">
      <c r="B152" s="32" t="s">
        <v>47</v>
      </c>
      <c r="C152" s="32"/>
      <c r="D152" s="400" t="s">
        <v>370</v>
      </c>
      <c r="E152" s="400"/>
      <c r="F152" s="404" t="s">
        <v>319</v>
      </c>
      <c r="G152" s="405"/>
      <c r="H152" s="405"/>
      <c r="I152" s="405"/>
      <c r="J152" s="406"/>
      <c r="K152" s="279">
        <v>13</v>
      </c>
      <c r="L152" s="270"/>
      <c r="M152" s="271"/>
    </row>
    <row r="153" spans="2:14" ht="21" customHeight="1">
      <c r="B153" s="32" t="s">
        <v>21</v>
      </c>
      <c r="C153" s="32"/>
      <c r="D153" s="321" t="s">
        <v>371</v>
      </c>
      <c r="E153" s="321"/>
      <c r="F153" s="407" t="s">
        <v>288</v>
      </c>
      <c r="G153" s="323"/>
      <c r="H153" s="323"/>
      <c r="I153" s="323"/>
      <c r="J153" s="324"/>
      <c r="K153" s="269">
        <v>57</v>
      </c>
      <c r="L153" s="272"/>
      <c r="M153" s="268"/>
      <c r="N153" s="40"/>
    </row>
    <row r="154" spans="2:13" ht="21" customHeight="1">
      <c r="B154" s="32" t="s">
        <v>22</v>
      </c>
      <c r="C154" s="32"/>
      <c r="D154" s="320" t="s">
        <v>374</v>
      </c>
      <c r="E154" s="321"/>
      <c r="F154" s="322" t="s">
        <v>288</v>
      </c>
      <c r="G154" s="323"/>
      <c r="H154" s="323"/>
      <c r="I154" s="323"/>
      <c r="J154" s="324"/>
      <c r="K154" s="269">
        <v>14</v>
      </c>
      <c r="L154" s="61" t="s">
        <v>372</v>
      </c>
      <c r="M154" s="61" t="s">
        <v>373</v>
      </c>
    </row>
    <row r="155" spans="2:13" ht="24.75" customHeight="1">
      <c r="B155" s="32" t="s">
        <v>226</v>
      </c>
      <c r="D155" s="320" t="s">
        <v>375</v>
      </c>
      <c r="E155" s="321"/>
      <c r="F155" s="322" t="s">
        <v>288</v>
      </c>
      <c r="G155" s="323"/>
      <c r="H155" s="323"/>
      <c r="I155" s="323"/>
      <c r="J155" s="324"/>
      <c r="K155" s="269">
        <v>39</v>
      </c>
      <c r="L155" s="61" t="s">
        <v>376</v>
      </c>
      <c r="M155" s="61" t="s">
        <v>377</v>
      </c>
    </row>
    <row r="156" spans="2:13" ht="21.75" customHeight="1">
      <c r="B156" s="32" t="s">
        <v>293</v>
      </c>
      <c r="D156" s="320" t="s">
        <v>378</v>
      </c>
      <c r="E156" s="321"/>
      <c r="F156" s="322" t="s">
        <v>288</v>
      </c>
      <c r="G156" s="323"/>
      <c r="H156" s="323"/>
      <c r="I156" s="323"/>
      <c r="J156" s="324"/>
      <c r="K156" s="269">
        <v>37</v>
      </c>
      <c r="L156" s="61" t="s">
        <v>379</v>
      </c>
      <c r="M156" s="61" t="s">
        <v>380</v>
      </c>
    </row>
    <row r="158" spans="2:13" ht="45" customHeight="1">
      <c r="B158" s="120" t="s">
        <v>221</v>
      </c>
      <c r="C158" s="120"/>
      <c r="D158" s="318" t="s">
        <v>222</v>
      </c>
      <c r="E158" s="318"/>
      <c r="F158" s="318"/>
      <c r="G158" s="318"/>
      <c r="H158" s="318"/>
      <c r="I158" s="318"/>
      <c r="J158" s="318"/>
      <c r="K158" s="318"/>
      <c r="L158" s="318"/>
      <c r="M158" s="318"/>
    </row>
    <row r="159" spans="2:13" ht="57.75" customHeight="1">
      <c r="B159" s="120"/>
      <c r="C159" s="120"/>
      <c r="D159" s="318" t="s">
        <v>223</v>
      </c>
      <c r="E159" s="318"/>
      <c r="F159" s="318"/>
      <c r="G159" s="318"/>
      <c r="H159" s="318"/>
      <c r="I159" s="318"/>
      <c r="J159" s="318"/>
      <c r="K159" s="318"/>
      <c r="L159" s="318"/>
      <c r="M159" s="318"/>
    </row>
    <row r="160" spans="2:4" ht="13.5">
      <c r="B160" s="120"/>
      <c r="C160" s="120"/>
      <c r="D160" s="120"/>
    </row>
    <row r="161" spans="2:13" ht="16.5" customHeight="1">
      <c r="B161" s="120"/>
      <c r="C161" s="120"/>
      <c r="D161" s="319" t="s">
        <v>224</v>
      </c>
      <c r="E161" s="319"/>
      <c r="F161" s="319"/>
      <c r="G161" s="319"/>
      <c r="H161" s="319"/>
      <c r="I161" s="319"/>
      <c r="J161" s="319"/>
      <c r="K161" s="319"/>
      <c r="L161" s="319"/>
      <c r="M161" s="319"/>
    </row>
  </sheetData>
  <sheetProtection/>
  <mergeCells count="200">
    <mergeCell ref="D156:E156"/>
    <mergeCell ref="F156:J156"/>
    <mergeCell ref="D158:M158"/>
    <mergeCell ref="D159:M159"/>
    <mergeCell ref="K137:K138"/>
    <mergeCell ref="D154:E154"/>
    <mergeCell ref="D155:E155"/>
    <mergeCell ref="F155:J155"/>
    <mergeCell ref="B127:B128"/>
    <mergeCell ref="C127:D128"/>
    <mergeCell ref="D161:M161"/>
    <mergeCell ref="L137:M138"/>
    <mergeCell ref="E141:H141"/>
    <mergeCell ref="B137:B138"/>
    <mergeCell ref="C137:D138"/>
    <mergeCell ref="E137:E138"/>
    <mergeCell ref="F137:F138"/>
    <mergeCell ref="J137:J138"/>
    <mergeCell ref="L115:M116"/>
    <mergeCell ref="L122:M123"/>
    <mergeCell ref="L127:M128"/>
    <mergeCell ref="B132:B133"/>
    <mergeCell ref="C132:D133"/>
    <mergeCell ref="E132:E133"/>
    <mergeCell ref="F132:F133"/>
    <mergeCell ref="J132:J133"/>
    <mergeCell ref="K132:K133"/>
    <mergeCell ref="L132:M133"/>
    <mergeCell ref="E127:E128"/>
    <mergeCell ref="F127:F128"/>
    <mergeCell ref="J127:J128"/>
    <mergeCell ref="K127:K128"/>
    <mergeCell ref="J115:J116"/>
    <mergeCell ref="K115:K116"/>
    <mergeCell ref="B122:B123"/>
    <mergeCell ref="C122:D123"/>
    <mergeCell ref="E122:E123"/>
    <mergeCell ref="F122:F123"/>
    <mergeCell ref="J122:J123"/>
    <mergeCell ref="K122:K123"/>
    <mergeCell ref="B115:B116"/>
    <mergeCell ref="C115:D116"/>
    <mergeCell ref="E115:E116"/>
    <mergeCell ref="F115:F116"/>
    <mergeCell ref="J105:J106"/>
    <mergeCell ref="K105:K106"/>
    <mergeCell ref="L105:M106"/>
    <mergeCell ref="B110:B111"/>
    <mergeCell ref="C110:D111"/>
    <mergeCell ref="E110:E111"/>
    <mergeCell ref="F110:F111"/>
    <mergeCell ref="J110:J111"/>
    <mergeCell ref="K110:K111"/>
    <mergeCell ref="L110:M111"/>
    <mergeCell ref="E105:E106"/>
    <mergeCell ref="F105:F106"/>
    <mergeCell ref="B100:B101"/>
    <mergeCell ref="E72:E73"/>
    <mergeCell ref="F90:F91"/>
    <mergeCell ref="E85:E86"/>
    <mergeCell ref="B72:B73"/>
    <mergeCell ref="B85:B86"/>
    <mergeCell ref="B105:B106"/>
    <mergeCell ref="C105:D106"/>
    <mergeCell ref="E95:E96"/>
    <mergeCell ref="E80:E81"/>
    <mergeCell ref="B95:B96"/>
    <mergeCell ref="E145:H145"/>
    <mergeCell ref="E144:H144"/>
    <mergeCell ref="E142:H142"/>
    <mergeCell ref="E143:H143"/>
    <mergeCell ref="B80:B81"/>
    <mergeCell ref="F80:F81"/>
    <mergeCell ref="C100:D101"/>
    <mergeCell ref="F72:F73"/>
    <mergeCell ref="F56:F57"/>
    <mergeCell ref="F51:F52"/>
    <mergeCell ref="B90:B91"/>
    <mergeCell ref="C56:D57"/>
    <mergeCell ref="B67:B68"/>
    <mergeCell ref="B56:B57"/>
    <mergeCell ref="E67:E68"/>
    <mergeCell ref="F67:F68"/>
    <mergeCell ref="C61:D62"/>
    <mergeCell ref="F61:F62"/>
    <mergeCell ref="E46:E47"/>
    <mergeCell ref="E56:E57"/>
    <mergeCell ref="E61:E62"/>
    <mergeCell ref="B61:B62"/>
    <mergeCell ref="B46:B47"/>
    <mergeCell ref="B41:B42"/>
    <mergeCell ref="B51:B52"/>
    <mergeCell ref="K41:K42"/>
    <mergeCell ref="J20:J21"/>
    <mergeCell ref="K31:K32"/>
    <mergeCell ref="K26:K27"/>
    <mergeCell ref="J31:J32"/>
    <mergeCell ref="K20:K21"/>
    <mergeCell ref="J26:J27"/>
    <mergeCell ref="J61:J62"/>
    <mergeCell ref="K67:K68"/>
    <mergeCell ref="K61:K62"/>
    <mergeCell ref="J72:J73"/>
    <mergeCell ref="F41:F42"/>
    <mergeCell ref="E51:E52"/>
    <mergeCell ref="K36:K37"/>
    <mergeCell ref="J36:J37"/>
    <mergeCell ref="F46:F47"/>
    <mergeCell ref="K46:K47"/>
    <mergeCell ref="K51:K52"/>
    <mergeCell ref="J51:J52"/>
    <mergeCell ref="J46:J47"/>
    <mergeCell ref="J41:J42"/>
    <mergeCell ref="B36:B37"/>
    <mergeCell ref="B20:B21"/>
    <mergeCell ref="E36:E37"/>
    <mergeCell ref="B26:B27"/>
    <mergeCell ref="B31:B32"/>
    <mergeCell ref="B3:L3"/>
    <mergeCell ref="C31:D32"/>
    <mergeCell ref="C26:D27"/>
    <mergeCell ref="E26:E27"/>
    <mergeCell ref="F26:F27"/>
    <mergeCell ref="J15:J16"/>
    <mergeCell ref="K15:K16"/>
    <mergeCell ref="B15:B16"/>
    <mergeCell ref="E15:E16"/>
    <mergeCell ref="E20:E21"/>
    <mergeCell ref="C20:D21"/>
    <mergeCell ref="K100:K101"/>
    <mergeCell ref="K90:K91"/>
    <mergeCell ref="J95:J96"/>
    <mergeCell ref="K95:K96"/>
    <mergeCell ref="J90:J91"/>
    <mergeCell ref="J100:J101"/>
    <mergeCell ref="C41:D42"/>
    <mergeCell ref="F15:F16"/>
    <mergeCell ref="F20:F21"/>
    <mergeCell ref="J80:J81"/>
    <mergeCell ref="C15:D16"/>
    <mergeCell ref="E41:E42"/>
    <mergeCell ref="E31:E32"/>
    <mergeCell ref="C36:D37"/>
    <mergeCell ref="F31:F32"/>
    <mergeCell ref="F36:F37"/>
    <mergeCell ref="E100:E101"/>
    <mergeCell ref="C46:D47"/>
    <mergeCell ref="B1:M1"/>
    <mergeCell ref="C85:D86"/>
    <mergeCell ref="C80:D81"/>
    <mergeCell ref="F85:F86"/>
    <mergeCell ref="F95:F96"/>
    <mergeCell ref="E90:E91"/>
    <mergeCell ref="F100:F101"/>
    <mergeCell ref="L51:M52"/>
    <mergeCell ref="C51:D52"/>
    <mergeCell ref="L56:M57"/>
    <mergeCell ref="L85:M86"/>
    <mergeCell ref="K72:K73"/>
    <mergeCell ref="K85:K86"/>
    <mergeCell ref="K80:K81"/>
    <mergeCell ref="J56:J57"/>
    <mergeCell ref="J85:J86"/>
    <mergeCell ref="K56:K57"/>
    <mergeCell ref="J67:J68"/>
    <mergeCell ref="C95:D96"/>
    <mergeCell ref="C90:D91"/>
    <mergeCell ref="C72:D73"/>
    <mergeCell ref="C67:D68"/>
    <mergeCell ref="L36:M37"/>
    <mergeCell ref="L41:M42"/>
    <mergeCell ref="L46:M47"/>
    <mergeCell ref="L100:M101"/>
    <mergeCell ref="L72:M73"/>
    <mergeCell ref="L95:M96"/>
    <mergeCell ref="L80:M81"/>
    <mergeCell ref="L61:M62"/>
    <mergeCell ref="L67:M68"/>
    <mergeCell ref="L90:M91"/>
    <mergeCell ref="L31:M32"/>
    <mergeCell ref="L15:M16"/>
    <mergeCell ref="L20:M21"/>
    <mergeCell ref="L26:M27"/>
    <mergeCell ref="F154:J154"/>
    <mergeCell ref="D152:E152"/>
    <mergeCell ref="D153:E153"/>
    <mergeCell ref="E146:H146"/>
    <mergeCell ref="F151:J151"/>
    <mergeCell ref="F152:J152"/>
    <mergeCell ref="F153:J153"/>
    <mergeCell ref="E147:H147"/>
    <mergeCell ref="D151:E151"/>
    <mergeCell ref="E148:H148"/>
    <mergeCell ref="L7:M8"/>
    <mergeCell ref="B7:B8"/>
    <mergeCell ref="C7:D8"/>
    <mergeCell ref="E7:E8"/>
    <mergeCell ref="F7:F8"/>
    <mergeCell ref="J7:J8"/>
    <mergeCell ref="K7:K8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5" width="5.625" style="101" customWidth="1"/>
    <col min="16" max="27" width="5.625" style="104" customWidth="1"/>
    <col min="28" max="40" width="6.625" style="101" customWidth="1"/>
    <col min="41" max="16384" width="9.00390625" style="101" customWidth="1"/>
  </cols>
  <sheetData>
    <row r="1" spans="1:26" s="104" customFormat="1" ht="29.25" customHeight="1">
      <c r="A1" s="242" t="s">
        <v>227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15" s="104" customFormat="1" ht="19.5" customHeight="1">
      <c r="A2" s="9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04" customFormat="1" ht="19.5" customHeight="1">
      <c r="A3" s="434" t="s">
        <v>1</v>
      </c>
      <c r="B3" s="434"/>
      <c r="C3" s="434"/>
      <c r="D3" s="434"/>
      <c r="E3" s="434"/>
      <c r="F3" s="434"/>
      <c r="G3" s="102"/>
      <c r="H3" s="102"/>
      <c r="I3" s="102"/>
      <c r="J3" s="102"/>
      <c r="K3" s="102"/>
      <c r="L3" s="102"/>
      <c r="M3" s="102"/>
      <c r="N3" s="102"/>
      <c r="O3" s="102"/>
    </row>
    <row r="4" spans="1:27" s="104" customFormat="1" ht="19.5" customHeight="1">
      <c r="A4" s="434"/>
      <c r="B4" s="434"/>
      <c r="C4" s="434"/>
      <c r="D4" s="434"/>
      <c r="E4" s="434"/>
      <c r="F4" s="434"/>
      <c r="I4" s="102"/>
      <c r="J4" s="102"/>
      <c r="K4" s="102"/>
      <c r="L4" s="102"/>
      <c r="M4" s="102"/>
      <c r="N4" s="102"/>
      <c r="O4" s="83"/>
      <c r="P4" s="83" t="s">
        <v>91</v>
      </c>
      <c r="Q4" s="90"/>
      <c r="R4" s="90"/>
      <c r="S4" s="90"/>
      <c r="T4" s="90"/>
      <c r="U4" s="90"/>
      <c r="V4" s="90"/>
      <c r="W4" s="90"/>
      <c r="X4" s="90"/>
      <c r="Y4" s="90"/>
      <c r="Z4" s="102"/>
      <c r="AA4" s="105"/>
    </row>
    <row r="5" spans="25:27" ht="19.5" customHeight="1" thickBot="1">
      <c r="Y5" s="103"/>
      <c r="Z5" s="102"/>
      <c r="AA5" s="105"/>
    </row>
    <row r="6" spans="1:27" ht="19.5" customHeight="1" thickBot="1">
      <c r="A6" s="132"/>
      <c r="B6" s="132"/>
      <c r="C6" s="132"/>
      <c r="D6" s="132"/>
      <c r="E6" s="132"/>
      <c r="F6" s="132"/>
      <c r="G6" s="145"/>
      <c r="H6" s="151"/>
      <c r="I6" s="132"/>
      <c r="J6" s="145"/>
      <c r="K6" s="146"/>
      <c r="L6" s="132"/>
      <c r="M6" s="132"/>
      <c r="P6" s="421"/>
      <c r="Q6" s="422"/>
      <c r="R6" s="428" t="s">
        <v>280</v>
      </c>
      <c r="S6" s="420"/>
      <c r="T6" s="419" t="s">
        <v>276</v>
      </c>
      <c r="U6" s="420"/>
      <c r="V6" s="419" t="s">
        <v>199</v>
      </c>
      <c r="W6" s="420"/>
      <c r="X6" s="419" t="s">
        <v>284</v>
      </c>
      <c r="Y6" s="429"/>
      <c r="Z6" s="283" t="s">
        <v>90</v>
      </c>
      <c r="AA6" s="284"/>
    </row>
    <row r="7" spans="1:27" ht="19.5" customHeight="1" thickBot="1" thickTop="1">
      <c r="A7" s="415">
        <v>1</v>
      </c>
      <c r="B7" s="313" t="s">
        <v>137</v>
      </c>
      <c r="C7" s="313"/>
      <c r="D7" s="313"/>
      <c r="E7" s="313"/>
      <c r="F7" s="313"/>
      <c r="G7" s="75"/>
      <c r="H7" s="150"/>
      <c r="I7" s="80">
        <v>111</v>
      </c>
      <c r="J7" s="75"/>
      <c r="K7" s="75"/>
      <c r="L7" s="75"/>
      <c r="M7" s="75"/>
      <c r="N7" s="111"/>
      <c r="P7" s="430" t="str">
        <f>R6</f>
        <v>環太平</v>
      </c>
      <c r="Q7" s="431"/>
      <c r="R7" s="432"/>
      <c r="S7" s="433"/>
      <c r="T7" s="417" t="s">
        <v>298</v>
      </c>
      <c r="U7" s="418"/>
      <c r="V7" s="417" t="s">
        <v>325</v>
      </c>
      <c r="W7" s="418"/>
      <c r="X7" s="417" t="s">
        <v>381</v>
      </c>
      <c r="Y7" s="431"/>
      <c r="Z7" s="426">
        <v>6</v>
      </c>
      <c r="AA7" s="427"/>
    </row>
    <row r="8" spans="1:35" ht="19.5" customHeight="1">
      <c r="A8" s="415"/>
      <c r="B8" s="313"/>
      <c r="C8" s="313"/>
      <c r="D8" s="313"/>
      <c r="E8" s="313"/>
      <c r="F8" s="313"/>
      <c r="G8" s="169"/>
      <c r="H8" s="240"/>
      <c r="I8" s="241"/>
      <c r="J8" s="202"/>
      <c r="K8" s="80"/>
      <c r="L8" s="147"/>
      <c r="M8" s="147"/>
      <c r="N8" s="111"/>
      <c r="P8" s="424" t="str">
        <f>T6</f>
        <v>広文化</v>
      </c>
      <c r="Q8" s="425"/>
      <c r="R8" s="351" t="s">
        <v>299</v>
      </c>
      <c r="S8" s="292"/>
      <c r="T8" s="435"/>
      <c r="U8" s="436"/>
      <c r="V8" s="350" t="s">
        <v>385</v>
      </c>
      <c r="W8" s="292"/>
      <c r="X8" s="350" t="s">
        <v>322</v>
      </c>
      <c r="Y8" s="425"/>
      <c r="Z8" s="351">
        <v>3</v>
      </c>
      <c r="AA8" s="352"/>
      <c r="AE8" s="109"/>
      <c r="AF8" s="109"/>
      <c r="AG8" s="109"/>
      <c r="AH8" s="109"/>
      <c r="AI8" s="109"/>
    </row>
    <row r="9" spans="1:35" ht="19.5" customHeight="1" thickBot="1">
      <c r="A9" s="415">
        <v>2</v>
      </c>
      <c r="B9" s="313" t="s">
        <v>130</v>
      </c>
      <c r="C9" s="313"/>
      <c r="D9" s="313"/>
      <c r="E9" s="313"/>
      <c r="F9" s="313"/>
      <c r="G9" s="75">
        <v>88</v>
      </c>
      <c r="H9" s="150"/>
      <c r="I9" s="75" t="s">
        <v>102</v>
      </c>
      <c r="J9" s="200"/>
      <c r="K9" s="72">
        <v>128</v>
      </c>
      <c r="L9" s="147"/>
      <c r="M9" s="147"/>
      <c r="N9" s="111"/>
      <c r="P9" s="424" t="str">
        <f>V6</f>
        <v>徳山大</v>
      </c>
      <c r="Q9" s="425"/>
      <c r="R9" s="351" t="s">
        <v>326</v>
      </c>
      <c r="S9" s="292"/>
      <c r="T9" s="350" t="s">
        <v>386</v>
      </c>
      <c r="U9" s="292"/>
      <c r="V9" s="435"/>
      <c r="W9" s="436"/>
      <c r="X9" s="350" t="s">
        <v>300</v>
      </c>
      <c r="Y9" s="425"/>
      <c r="Z9" s="351">
        <v>4</v>
      </c>
      <c r="AA9" s="352"/>
      <c r="AE9" s="109"/>
      <c r="AF9" s="109"/>
      <c r="AG9" s="109"/>
      <c r="AH9" s="109"/>
      <c r="AI9" s="109"/>
    </row>
    <row r="10" spans="1:35" ht="19.5" customHeight="1" thickBot="1">
      <c r="A10" s="415"/>
      <c r="B10" s="313"/>
      <c r="C10" s="313"/>
      <c r="D10" s="313"/>
      <c r="E10" s="313"/>
      <c r="F10" s="313"/>
      <c r="G10" s="423" t="s">
        <v>102</v>
      </c>
      <c r="H10" s="172"/>
      <c r="I10" s="173"/>
      <c r="J10" s="88"/>
      <c r="K10" s="250"/>
      <c r="L10" s="251"/>
      <c r="M10" s="148"/>
      <c r="N10" s="111"/>
      <c r="P10" s="437" t="str">
        <f>X6</f>
        <v>倉芸科</v>
      </c>
      <c r="Q10" s="438"/>
      <c r="R10" s="353" t="s">
        <v>382</v>
      </c>
      <c r="S10" s="362"/>
      <c r="T10" s="439" t="s">
        <v>323</v>
      </c>
      <c r="U10" s="362"/>
      <c r="V10" s="439" t="s">
        <v>301</v>
      </c>
      <c r="W10" s="362"/>
      <c r="X10" s="357"/>
      <c r="Y10" s="440"/>
      <c r="Z10" s="353">
        <v>5</v>
      </c>
      <c r="AA10" s="354"/>
      <c r="AE10" s="109"/>
      <c r="AF10" s="94"/>
      <c r="AG10" s="93"/>
      <c r="AH10" s="93"/>
      <c r="AI10" s="93"/>
    </row>
    <row r="11" spans="1:35" ht="19.5" customHeight="1">
      <c r="A11" s="415">
        <v>3</v>
      </c>
      <c r="B11" s="313" t="s">
        <v>5</v>
      </c>
      <c r="C11" s="313"/>
      <c r="D11" s="313"/>
      <c r="E11" s="313"/>
      <c r="F11" s="313"/>
      <c r="G11" s="289"/>
      <c r="H11" s="153"/>
      <c r="I11" s="174">
        <v>32</v>
      </c>
      <c r="J11" s="75"/>
      <c r="K11" s="75"/>
      <c r="L11" s="202"/>
      <c r="M11" s="75"/>
      <c r="N11" s="111"/>
      <c r="AA11" s="103"/>
      <c r="AE11" s="109"/>
      <c r="AF11" s="94"/>
      <c r="AG11" s="93"/>
      <c r="AH11" s="93"/>
      <c r="AI11" s="93"/>
    </row>
    <row r="12" spans="1:35" ht="19.5" customHeight="1" thickBot="1">
      <c r="A12" s="415"/>
      <c r="B12" s="313"/>
      <c r="C12" s="313"/>
      <c r="D12" s="313"/>
      <c r="E12" s="313"/>
      <c r="F12" s="313"/>
      <c r="G12" s="75">
        <v>26</v>
      </c>
      <c r="H12" s="150"/>
      <c r="I12" s="75"/>
      <c r="J12" s="75"/>
      <c r="K12" s="75" t="s">
        <v>104</v>
      </c>
      <c r="L12" s="307" t="s">
        <v>97</v>
      </c>
      <c r="M12" s="304"/>
      <c r="N12" s="111"/>
      <c r="P12" s="83" t="s">
        <v>92</v>
      </c>
      <c r="Q12" s="90"/>
      <c r="R12" s="90"/>
      <c r="V12" s="102"/>
      <c r="W12" s="102"/>
      <c r="X12" s="102"/>
      <c r="Y12" s="103"/>
      <c r="Z12" s="102"/>
      <c r="AA12" s="105"/>
      <c r="AE12" s="109"/>
      <c r="AF12" s="94"/>
      <c r="AG12" s="93"/>
      <c r="AH12" s="93"/>
      <c r="AI12" s="93"/>
    </row>
    <row r="13" spans="1:35" ht="19.5" customHeight="1" thickBot="1">
      <c r="A13" s="415">
        <v>4</v>
      </c>
      <c r="B13" s="313" t="s">
        <v>164</v>
      </c>
      <c r="C13" s="313"/>
      <c r="D13" s="313"/>
      <c r="E13" s="313"/>
      <c r="F13" s="313"/>
      <c r="G13" s="165"/>
      <c r="H13" s="199"/>
      <c r="I13" s="165">
        <v>71</v>
      </c>
      <c r="J13" s="75"/>
      <c r="K13" s="68"/>
      <c r="L13" s="88"/>
      <c r="M13" s="75"/>
      <c r="N13" s="111"/>
      <c r="Y13" s="103"/>
      <c r="Z13" s="102"/>
      <c r="AA13" s="105"/>
      <c r="AE13" s="110"/>
      <c r="AF13" s="94"/>
      <c r="AG13" s="93"/>
      <c r="AH13" s="93"/>
      <c r="AI13" s="93"/>
    </row>
    <row r="14" spans="1:35" ht="19.5" customHeight="1" thickBot="1">
      <c r="A14" s="415"/>
      <c r="B14" s="313"/>
      <c r="C14" s="313"/>
      <c r="D14" s="313"/>
      <c r="E14" s="313"/>
      <c r="F14" s="313"/>
      <c r="G14" s="75"/>
      <c r="H14" s="150"/>
      <c r="I14" s="315" t="s">
        <v>76</v>
      </c>
      <c r="J14" s="202"/>
      <c r="K14" s="75"/>
      <c r="L14" s="88"/>
      <c r="M14" s="75"/>
      <c r="N14" s="111"/>
      <c r="P14" s="421"/>
      <c r="Q14" s="422"/>
      <c r="R14" s="428" t="s">
        <v>282</v>
      </c>
      <c r="S14" s="420"/>
      <c r="T14" s="419" t="s">
        <v>277</v>
      </c>
      <c r="U14" s="420"/>
      <c r="V14" s="419" t="s">
        <v>278</v>
      </c>
      <c r="W14" s="420"/>
      <c r="X14" s="419" t="s">
        <v>285</v>
      </c>
      <c r="Y14" s="429"/>
      <c r="Z14" s="283" t="s">
        <v>90</v>
      </c>
      <c r="AA14" s="284"/>
      <c r="AE14" s="110"/>
      <c r="AF14" s="94"/>
      <c r="AG14" s="93"/>
      <c r="AH14" s="93"/>
      <c r="AI14" s="93"/>
    </row>
    <row r="15" spans="1:35" ht="19.5" customHeight="1" thickTop="1">
      <c r="A15" s="415">
        <v>5</v>
      </c>
      <c r="B15" s="313" t="s">
        <v>142</v>
      </c>
      <c r="C15" s="313"/>
      <c r="D15" s="313"/>
      <c r="E15" s="313"/>
      <c r="F15" s="313"/>
      <c r="G15" s="73"/>
      <c r="H15" s="152"/>
      <c r="I15" s="289"/>
      <c r="J15" s="203"/>
      <c r="K15" s="169">
        <v>20</v>
      </c>
      <c r="L15" s="75"/>
      <c r="M15" s="75"/>
      <c r="N15" s="111"/>
      <c r="P15" s="430" t="str">
        <f>R14</f>
        <v>福山平</v>
      </c>
      <c r="Q15" s="431"/>
      <c r="R15" s="432"/>
      <c r="S15" s="433"/>
      <c r="T15" s="417" t="s">
        <v>302</v>
      </c>
      <c r="U15" s="418"/>
      <c r="V15" s="417" t="s">
        <v>354</v>
      </c>
      <c r="W15" s="418"/>
      <c r="X15" s="417" t="s">
        <v>347</v>
      </c>
      <c r="Y15" s="431"/>
      <c r="Z15" s="426">
        <v>3</v>
      </c>
      <c r="AA15" s="427"/>
      <c r="AE15" s="110"/>
      <c r="AF15" s="94"/>
      <c r="AG15" s="93"/>
      <c r="AH15" s="93"/>
      <c r="AI15" s="93"/>
    </row>
    <row r="16" spans="1:35" ht="19.5" customHeight="1">
      <c r="A16" s="415"/>
      <c r="B16" s="313"/>
      <c r="C16" s="313"/>
      <c r="D16" s="313"/>
      <c r="E16" s="313"/>
      <c r="F16" s="313"/>
      <c r="G16" s="75"/>
      <c r="H16" s="150"/>
      <c r="I16" s="77">
        <v>67</v>
      </c>
      <c r="J16" s="75"/>
      <c r="K16" s="80"/>
      <c r="L16" s="147"/>
      <c r="M16" s="147"/>
      <c r="N16" s="111"/>
      <c r="P16" s="424" t="str">
        <f>T14</f>
        <v>広島大</v>
      </c>
      <c r="Q16" s="425"/>
      <c r="R16" s="351" t="s">
        <v>303</v>
      </c>
      <c r="S16" s="292"/>
      <c r="T16" s="435"/>
      <c r="U16" s="436"/>
      <c r="V16" s="350" t="s">
        <v>336</v>
      </c>
      <c r="W16" s="292"/>
      <c r="X16" s="350" t="s">
        <v>356</v>
      </c>
      <c r="Y16" s="425"/>
      <c r="Z16" s="351">
        <v>6</v>
      </c>
      <c r="AA16" s="352"/>
      <c r="AE16" s="110"/>
      <c r="AF16" s="94"/>
      <c r="AG16" s="93"/>
      <c r="AH16" s="93"/>
      <c r="AI16" s="93"/>
    </row>
    <row r="17" spans="1:35" ht="19.5" customHeight="1" thickBot="1">
      <c r="A17" s="415">
        <v>6</v>
      </c>
      <c r="B17" s="313" t="s">
        <v>134</v>
      </c>
      <c r="C17" s="313"/>
      <c r="D17" s="313"/>
      <c r="E17" s="313"/>
      <c r="F17" s="313"/>
      <c r="G17" s="165"/>
      <c r="H17" s="199"/>
      <c r="I17" s="165">
        <v>110</v>
      </c>
      <c r="J17" s="75"/>
      <c r="K17" s="72"/>
      <c r="L17" s="147"/>
      <c r="M17" s="147"/>
      <c r="N17" s="111"/>
      <c r="P17" s="424" t="str">
        <f>V14</f>
        <v>広女学</v>
      </c>
      <c r="Q17" s="425"/>
      <c r="R17" s="351" t="s">
        <v>355</v>
      </c>
      <c r="S17" s="292"/>
      <c r="T17" s="350" t="s">
        <v>337</v>
      </c>
      <c r="U17" s="292"/>
      <c r="V17" s="435"/>
      <c r="W17" s="436"/>
      <c r="X17" s="350" t="s">
        <v>314</v>
      </c>
      <c r="Y17" s="425"/>
      <c r="Z17" s="351">
        <v>4</v>
      </c>
      <c r="AA17" s="352"/>
      <c r="AE17" s="109"/>
      <c r="AF17" s="93"/>
      <c r="AG17" s="93"/>
      <c r="AH17" s="93"/>
      <c r="AI17" s="93"/>
    </row>
    <row r="18" spans="1:35" ht="19.5" customHeight="1" thickBot="1">
      <c r="A18" s="415"/>
      <c r="B18" s="313"/>
      <c r="C18" s="313"/>
      <c r="D18" s="313"/>
      <c r="E18" s="313"/>
      <c r="F18" s="313"/>
      <c r="G18" s="75"/>
      <c r="H18" s="150"/>
      <c r="I18" s="315" t="s">
        <v>101</v>
      </c>
      <c r="J18" s="200"/>
      <c r="K18" s="84">
        <v>61</v>
      </c>
      <c r="L18" s="148"/>
      <c r="M18" s="148"/>
      <c r="N18" s="111"/>
      <c r="P18" s="437" t="str">
        <f>X14</f>
        <v>安田女</v>
      </c>
      <c r="Q18" s="438"/>
      <c r="R18" s="353" t="s">
        <v>348</v>
      </c>
      <c r="S18" s="362"/>
      <c r="T18" s="439" t="s">
        <v>357</v>
      </c>
      <c r="U18" s="362"/>
      <c r="V18" s="439" t="s">
        <v>315</v>
      </c>
      <c r="W18" s="362"/>
      <c r="X18" s="357"/>
      <c r="Y18" s="440"/>
      <c r="Z18" s="353">
        <v>5</v>
      </c>
      <c r="AA18" s="354"/>
      <c r="AE18" s="110"/>
      <c r="AF18" s="94"/>
      <c r="AG18" s="93"/>
      <c r="AH18" s="93"/>
      <c r="AI18" s="93"/>
    </row>
    <row r="19" spans="1:35" ht="19.5" customHeight="1">
      <c r="A19" s="415">
        <v>7</v>
      </c>
      <c r="B19" s="313" t="s">
        <v>10</v>
      </c>
      <c r="C19" s="313"/>
      <c r="D19" s="313"/>
      <c r="E19" s="313"/>
      <c r="F19" s="313"/>
      <c r="G19" s="75"/>
      <c r="H19" s="150"/>
      <c r="I19" s="289"/>
      <c r="J19" s="88"/>
      <c r="K19" s="201"/>
      <c r="L19" s="75"/>
      <c r="M19" s="75"/>
      <c r="N19" s="111"/>
      <c r="AE19" s="110"/>
      <c r="AF19" s="94"/>
      <c r="AG19" s="93"/>
      <c r="AH19" s="93"/>
      <c r="AI19" s="93"/>
    </row>
    <row r="20" spans="1:35" ht="19.5" customHeight="1" thickBot="1">
      <c r="A20" s="415"/>
      <c r="B20" s="313"/>
      <c r="C20" s="313"/>
      <c r="D20" s="313"/>
      <c r="E20" s="313"/>
      <c r="F20" s="313"/>
      <c r="G20" s="77"/>
      <c r="H20" s="154"/>
      <c r="I20" s="77">
        <v>83</v>
      </c>
      <c r="J20" s="75"/>
      <c r="K20" s="306" t="s">
        <v>103</v>
      </c>
      <c r="L20" s="314" t="s">
        <v>106</v>
      </c>
      <c r="M20" s="315"/>
      <c r="N20" s="111"/>
      <c r="P20" s="89" t="s">
        <v>105</v>
      </c>
      <c r="AF20" s="93"/>
      <c r="AG20" s="93"/>
      <c r="AH20" s="93"/>
      <c r="AI20" s="93"/>
    </row>
    <row r="21" spans="1:35" ht="19.5" customHeight="1" thickBot="1">
      <c r="A21" s="415">
        <v>8</v>
      </c>
      <c r="B21" s="313" t="s">
        <v>54</v>
      </c>
      <c r="C21" s="313"/>
      <c r="D21" s="313"/>
      <c r="E21" s="313"/>
      <c r="F21" s="313"/>
      <c r="G21" s="75"/>
      <c r="H21" s="150"/>
      <c r="I21" s="75">
        <v>49</v>
      </c>
      <c r="J21" s="75"/>
      <c r="K21" s="315"/>
      <c r="L21" s="232"/>
      <c r="M21" s="169"/>
      <c r="N21" s="111"/>
      <c r="AF21" s="94"/>
      <c r="AG21" s="93"/>
      <c r="AH21" s="93"/>
      <c r="AI21" s="93"/>
    </row>
    <row r="22" spans="1:35" ht="19.5" customHeight="1" thickBot="1">
      <c r="A22" s="415"/>
      <c r="B22" s="313"/>
      <c r="C22" s="313"/>
      <c r="D22" s="313"/>
      <c r="E22" s="313"/>
      <c r="F22" s="313"/>
      <c r="G22" s="77"/>
      <c r="H22" s="154"/>
      <c r="I22" s="298" t="s">
        <v>100</v>
      </c>
      <c r="J22" s="88"/>
      <c r="K22" s="245"/>
      <c r="L22" s="75"/>
      <c r="M22" s="75"/>
      <c r="N22" s="111"/>
      <c r="P22" s="443"/>
      <c r="Q22" s="444"/>
      <c r="R22" s="444"/>
      <c r="S22" s="444"/>
      <c r="T22" s="444"/>
      <c r="U22" s="445"/>
      <c r="V22" s="446" t="s">
        <v>182</v>
      </c>
      <c r="W22" s="447"/>
      <c r="X22" s="448" t="s">
        <v>132</v>
      </c>
      <c r="Y22" s="449"/>
      <c r="AF22" s="93"/>
      <c r="AG22" s="93"/>
      <c r="AH22" s="93"/>
      <c r="AI22" s="93"/>
    </row>
    <row r="23" spans="1:25" ht="19.5" customHeight="1" thickBot="1" thickTop="1">
      <c r="A23" s="415">
        <v>9</v>
      </c>
      <c r="B23" s="313" t="s">
        <v>156</v>
      </c>
      <c r="C23" s="313"/>
      <c r="D23" s="313"/>
      <c r="E23" s="313"/>
      <c r="F23" s="313"/>
      <c r="G23" s="165"/>
      <c r="H23" s="199"/>
      <c r="I23" s="304"/>
      <c r="J23" s="232"/>
      <c r="K23" s="169">
        <v>65</v>
      </c>
      <c r="L23" s="75"/>
      <c r="M23" s="75"/>
      <c r="N23" s="111"/>
      <c r="P23" s="450" t="s">
        <v>154</v>
      </c>
      <c r="Q23" s="451"/>
      <c r="R23" s="451"/>
      <c r="S23" s="451"/>
      <c r="T23" s="451"/>
      <c r="U23" s="452"/>
      <c r="V23" s="453" t="s">
        <v>49</v>
      </c>
      <c r="W23" s="361"/>
      <c r="X23" s="360"/>
      <c r="Y23" s="454"/>
    </row>
    <row r="24" spans="1:25" ht="19.5" customHeight="1">
      <c r="A24" s="415"/>
      <c r="B24" s="313"/>
      <c r="C24" s="313"/>
      <c r="D24" s="313"/>
      <c r="E24" s="313"/>
      <c r="F24" s="313"/>
      <c r="G24" s="75"/>
      <c r="H24" s="150"/>
      <c r="I24" s="75">
        <v>74</v>
      </c>
      <c r="J24" s="75"/>
      <c r="K24" s="116"/>
      <c r="L24" s="147"/>
      <c r="M24" s="147"/>
      <c r="N24" s="111"/>
      <c r="P24" s="466" t="s">
        <v>153</v>
      </c>
      <c r="Q24" s="467"/>
      <c r="R24" s="467"/>
      <c r="S24" s="467"/>
      <c r="T24" s="467"/>
      <c r="U24" s="468"/>
      <c r="V24" s="469" t="s">
        <v>48</v>
      </c>
      <c r="W24" s="470"/>
      <c r="X24" s="441"/>
      <c r="Y24" s="442"/>
    </row>
    <row r="25" spans="1:25" ht="19.5" customHeight="1" thickBot="1">
      <c r="A25" s="415">
        <v>10</v>
      </c>
      <c r="B25" s="313" t="s">
        <v>143</v>
      </c>
      <c r="C25" s="313"/>
      <c r="D25" s="313"/>
      <c r="E25" s="313"/>
      <c r="F25" s="313"/>
      <c r="G25" s="165"/>
      <c r="H25" s="199"/>
      <c r="I25" s="165">
        <v>98</v>
      </c>
      <c r="J25" s="75"/>
      <c r="K25" s="149"/>
      <c r="L25" s="147"/>
      <c r="M25" s="147"/>
      <c r="N25" s="111"/>
      <c r="P25" s="466" t="s">
        <v>152</v>
      </c>
      <c r="Q25" s="467"/>
      <c r="R25" s="467"/>
      <c r="S25" s="467"/>
      <c r="T25" s="467"/>
      <c r="U25" s="468"/>
      <c r="V25" s="469" t="s">
        <v>74</v>
      </c>
      <c r="W25" s="470"/>
      <c r="X25" s="441"/>
      <c r="Y25" s="442"/>
    </row>
    <row r="26" spans="1:25" ht="19.5" customHeight="1" thickBot="1">
      <c r="A26" s="415"/>
      <c r="B26" s="313"/>
      <c r="C26" s="313"/>
      <c r="D26" s="313"/>
      <c r="E26" s="313"/>
      <c r="F26" s="313"/>
      <c r="G26" s="75"/>
      <c r="H26" s="150"/>
      <c r="I26" s="315" t="s">
        <v>85</v>
      </c>
      <c r="J26" s="202"/>
      <c r="K26" s="84">
        <v>105</v>
      </c>
      <c r="L26" s="148"/>
      <c r="M26" s="148"/>
      <c r="N26" s="111"/>
      <c r="P26" s="471" t="s">
        <v>151</v>
      </c>
      <c r="Q26" s="472"/>
      <c r="R26" s="472"/>
      <c r="S26" s="472"/>
      <c r="T26" s="472"/>
      <c r="U26" s="473"/>
      <c r="V26" s="455" t="s">
        <v>84</v>
      </c>
      <c r="W26" s="456"/>
      <c r="X26" s="457"/>
      <c r="Y26" s="458"/>
    </row>
    <row r="27" spans="1:25" ht="19.5" customHeight="1">
      <c r="A27" s="415">
        <v>11</v>
      </c>
      <c r="B27" s="313" t="s">
        <v>157</v>
      </c>
      <c r="C27" s="313"/>
      <c r="D27" s="313"/>
      <c r="E27" s="313"/>
      <c r="F27" s="313"/>
      <c r="G27" s="75"/>
      <c r="H27" s="152"/>
      <c r="I27" s="289"/>
      <c r="J27" s="203"/>
      <c r="K27" s="169"/>
      <c r="L27" s="202"/>
      <c r="M27" s="75"/>
      <c r="N27" s="111"/>
      <c r="P27" s="459" t="s">
        <v>150</v>
      </c>
      <c r="Q27" s="460"/>
      <c r="R27" s="460"/>
      <c r="S27" s="460"/>
      <c r="T27" s="460"/>
      <c r="U27" s="461"/>
      <c r="V27" s="462"/>
      <c r="W27" s="463"/>
      <c r="X27" s="464" t="s">
        <v>49</v>
      </c>
      <c r="Y27" s="465"/>
    </row>
    <row r="28" spans="1:25" ht="19.5" customHeight="1" thickBot="1">
      <c r="A28" s="415"/>
      <c r="B28" s="313"/>
      <c r="C28" s="313"/>
      <c r="D28" s="313"/>
      <c r="E28" s="313"/>
      <c r="F28" s="313"/>
      <c r="G28" s="77"/>
      <c r="H28" s="150"/>
      <c r="I28" s="75">
        <v>56</v>
      </c>
      <c r="J28" s="75"/>
      <c r="K28" s="315" t="s">
        <v>87</v>
      </c>
      <c r="L28" s="307" t="s">
        <v>98</v>
      </c>
      <c r="M28" s="304"/>
      <c r="N28" s="111"/>
      <c r="P28" s="466" t="s">
        <v>195</v>
      </c>
      <c r="Q28" s="467"/>
      <c r="R28" s="467"/>
      <c r="S28" s="467"/>
      <c r="T28" s="467"/>
      <c r="U28" s="468"/>
      <c r="V28" s="469"/>
      <c r="W28" s="470"/>
      <c r="X28" s="441" t="s">
        <v>48</v>
      </c>
      <c r="Y28" s="442"/>
    </row>
    <row r="29" spans="1:25" ht="19.5" customHeight="1">
      <c r="A29" s="415">
        <v>12</v>
      </c>
      <c r="B29" s="313" t="s">
        <v>181</v>
      </c>
      <c r="C29" s="313"/>
      <c r="D29" s="313"/>
      <c r="E29" s="313"/>
      <c r="F29" s="313"/>
      <c r="G29" s="73"/>
      <c r="H29" s="152"/>
      <c r="I29" s="73">
        <v>32</v>
      </c>
      <c r="J29" s="75"/>
      <c r="K29" s="306"/>
      <c r="L29" s="75"/>
      <c r="M29" s="75"/>
      <c r="N29" s="111"/>
      <c r="P29" s="466" t="s">
        <v>149</v>
      </c>
      <c r="Q29" s="467"/>
      <c r="R29" s="467"/>
      <c r="S29" s="467"/>
      <c r="T29" s="467"/>
      <c r="U29" s="468"/>
      <c r="V29" s="469"/>
      <c r="W29" s="470"/>
      <c r="X29" s="441" t="s">
        <v>74</v>
      </c>
      <c r="Y29" s="442"/>
    </row>
    <row r="30" spans="1:25" ht="19.5" customHeight="1" thickBot="1">
      <c r="A30" s="415"/>
      <c r="B30" s="313"/>
      <c r="C30" s="313"/>
      <c r="D30" s="313"/>
      <c r="E30" s="313"/>
      <c r="F30" s="313"/>
      <c r="G30" s="75"/>
      <c r="H30" s="150"/>
      <c r="I30" s="298" t="s">
        <v>79</v>
      </c>
      <c r="J30" s="233"/>
      <c r="K30" s="76"/>
      <c r="L30" s="75"/>
      <c r="M30" s="75"/>
      <c r="N30" s="111"/>
      <c r="P30" s="471" t="s">
        <v>148</v>
      </c>
      <c r="Q30" s="472"/>
      <c r="R30" s="472"/>
      <c r="S30" s="472"/>
      <c r="T30" s="472"/>
      <c r="U30" s="473"/>
      <c r="V30" s="455"/>
      <c r="W30" s="456"/>
      <c r="X30" s="457" t="s">
        <v>84</v>
      </c>
      <c r="Y30" s="458"/>
    </row>
    <row r="31" spans="1:14" ht="19.5" customHeight="1" thickBot="1">
      <c r="A31" s="415">
        <v>13</v>
      </c>
      <c r="B31" s="313" t="s">
        <v>161</v>
      </c>
      <c r="C31" s="313"/>
      <c r="D31" s="313"/>
      <c r="E31" s="313"/>
      <c r="F31" s="313"/>
      <c r="G31" s="165"/>
      <c r="H31" s="199"/>
      <c r="I31" s="304"/>
      <c r="J31" s="202"/>
      <c r="K31" s="169">
        <v>58</v>
      </c>
      <c r="L31" s="75"/>
      <c r="M31" s="75"/>
      <c r="N31" s="111"/>
    </row>
    <row r="32" spans="1:23" ht="19.5" customHeight="1" thickBot="1">
      <c r="A32" s="415"/>
      <c r="B32" s="313"/>
      <c r="C32" s="313"/>
      <c r="D32" s="313"/>
      <c r="E32" s="313"/>
      <c r="F32" s="313"/>
      <c r="G32" s="75"/>
      <c r="H32" s="150"/>
      <c r="I32" s="75">
        <v>115</v>
      </c>
      <c r="J32" s="75"/>
      <c r="K32" s="80"/>
      <c r="L32" s="147"/>
      <c r="M32" s="147"/>
      <c r="N32" s="111"/>
      <c r="P32" s="443"/>
      <c r="Q32" s="444"/>
      <c r="R32" s="444"/>
      <c r="S32" s="444"/>
      <c r="T32" s="444"/>
      <c r="U32" s="445"/>
      <c r="V32" s="446" t="s">
        <v>182</v>
      </c>
      <c r="W32" s="449"/>
    </row>
    <row r="33" spans="1:27" ht="19.5" customHeight="1" thickBot="1" thickTop="1">
      <c r="A33" s="415">
        <v>14</v>
      </c>
      <c r="B33" s="313" t="s">
        <v>158</v>
      </c>
      <c r="C33" s="313"/>
      <c r="D33" s="313"/>
      <c r="E33" s="313"/>
      <c r="F33" s="313"/>
      <c r="G33" s="165"/>
      <c r="H33" s="199"/>
      <c r="I33" s="165">
        <v>92</v>
      </c>
      <c r="J33" s="75"/>
      <c r="K33" s="72"/>
      <c r="L33" s="147"/>
      <c r="M33" s="147"/>
      <c r="N33" s="111"/>
      <c r="P33" s="450" t="s">
        <v>147</v>
      </c>
      <c r="Q33" s="451"/>
      <c r="R33" s="451"/>
      <c r="S33" s="451"/>
      <c r="T33" s="451"/>
      <c r="U33" s="452"/>
      <c r="V33" s="453" t="s">
        <v>80</v>
      </c>
      <c r="W33" s="454"/>
      <c r="Y33" s="101"/>
      <c r="Z33" s="101"/>
      <c r="AA33" s="101"/>
    </row>
    <row r="34" spans="1:27" ht="19.5" customHeight="1" thickBot="1">
      <c r="A34" s="415"/>
      <c r="B34" s="313"/>
      <c r="C34" s="313"/>
      <c r="D34" s="313"/>
      <c r="E34" s="313"/>
      <c r="F34" s="313"/>
      <c r="G34" s="75"/>
      <c r="H34" s="150"/>
      <c r="I34" s="315" t="s">
        <v>80</v>
      </c>
      <c r="J34" s="202"/>
      <c r="K34" s="84">
        <v>33</v>
      </c>
      <c r="L34" s="148"/>
      <c r="M34" s="148"/>
      <c r="N34" s="111"/>
      <c r="P34" s="466" t="s">
        <v>146</v>
      </c>
      <c r="Q34" s="467"/>
      <c r="R34" s="467"/>
      <c r="S34" s="467"/>
      <c r="T34" s="467"/>
      <c r="U34" s="468"/>
      <c r="V34" s="469" t="s">
        <v>79</v>
      </c>
      <c r="W34" s="442"/>
      <c r="Y34" s="101"/>
      <c r="Z34" s="101"/>
      <c r="AA34" s="101"/>
    </row>
    <row r="35" spans="1:27" ht="19.5" customHeight="1">
      <c r="A35" s="415">
        <v>15</v>
      </c>
      <c r="B35" s="313" t="s">
        <v>53</v>
      </c>
      <c r="C35" s="313"/>
      <c r="D35" s="313"/>
      <c r="E35" s="313"/>
      <c r="F35" s="313"/>
      <c r="G35" s="75"/>
      <c r="H35" s="150"/>
      <c r="I35" s="289"/>
      <c r="J35" s="203"/>
      <c r="K35" s="201"/>
      <c r="L35" s="88"/>
      <c r="M35" s="75"/>
      <c r="N35" s="111"/>
      <c r="P35" s="466" t="s">
        <v>145</v>
      </c>
      <c r="Q35" s="467"/>
      <c r="R35" s="467"/>
      <c r="S35" s="467"/>
      <c r="T35" s="467"/>
      <c r="U35" s="468"/>
      <c r="V35" s="469" t="s">
        <v>86</v>
      </c>
      <c r="W35" s="442"/>
      <c r="Y35" s="101"/>
      <c r="Z35" s="101"/>
      <c r="AA35" s="101"/>
    </row>
    <row r="36" spans="1:27" ht="19.5" customHeight="1" thickBot="1">
      <c r="A36" s="415"/>
      <c r="B36" s="313"/>
      <c r="C36" s="313"/>
      <c r="D36" s="313"/>
      <c r="E36" s="313"/>
      <c r="F36" s="313"/>
      <c r="G36" s="77"/>
      <c r="H36" s="154"/>
      <c r="I36" s="77">
        <v>75</v>
      </c>
      <c r="J36" s="75"/>
      <c r="K36" s="306" t="s">
        <v>82</v>
      </c>
      <c r="L36" s="409" t="s">
        <v>99</v>
      </c>
      <c r="M36" s="304"/>
      <c r="N36" s="111"/>
      <c r="P36" s="471" t="s">
        <v>144</v>
      </c>
      <c r="Q36" s="472"/>
      <c r="R36" s="472"/>
      <c r="S36" s="472"/>
      <c r="T36" s="472"/>
      <c r="U36" s="473"/>
      <c r="V36" s="455" t="s">
        <v>87</v>
      </c>
      <c r="W36" s="458"/>
      <c r="Y36" s="101"/>
      <c r="Z36" s="101"/>
      <c r="AA36" s="101"/>
    </row>
    <row r="37" spans="1:27" ht="19.5" customHeight="1">
      <c r="A37" s="415">
        <v>16</v>
      </c>
      <c r="B37" s="313" t="s">
        <v>8</v>
      </c>
      <c r="C37" s="313"/>
      <c r="D37" s="313"/>
      <c r="E37" s="313"/>
      <c r="F37" s="313"/>
      <c r="G37" s="75"/>
      <c r="H37" s="150"/>
      <c r="I37" s="73" t="s">
        <v>274</v>
      </c>
      <c r="J37" s="75"/>
      <c r="K37" s="315"/>
      <c r="L37" s="232"/>
      <c r="M37" s="75"/>
      <c r="N37" s="111"/>
      <c r="Y37" s="101"/>
      <c r="Z37" s="101"/>
      <c r="AA37" s="101"/>
    </row>
    <row r="38" spans="1:27" ht="19.5" customHeight="1" thickBot="1">
      <c r="A38" s="415"/>
      <c r="B38" s="313"/>
      <c r="C38" s="313"/>
      <c r="D38" s="313"/>
      <c r="E38" s="313"/>
      <c r="F38" s="313"/>
      <c r="G38" s="77"/>
      <c r="H38" s="154"/>
      <c r="I38" s="298" t="s">
        <v>86</v>
      </c>
      <c r="J38" s="233"/>
      <c r="K38" s="165"/>
      <c r="L38" s="202"/>
      <c r="M38" s="75"/>
      <c r="N38" s="111"/>
      <c r="Y38" s="101"/>
      <c r="Z38" s="101"/>
      <c r="AA38" s="101"/>
    </row>
    <row r="39" spans="1:27" ht="19.5" customHeight="1" thickBot="1">
      <c r="A39" s="416">
        <v>17</v>
      </c>
      <c r="B39" s="413" t="s">
        <v>9</v>
      </c>
      <c r="C39" s="413"/>
      <c r="D39" s="413"/>
      <c r="E39" s="413"/>
      <c r="F39" s="413"/>
      <c r="G39" s="304"/>
      <c r="H39" s="414"/>
      <c r="I39" s="304"/>
      <c r="J39" s="202"/>
      <c r="K39" s="75">
        <v>137</v>
      </c>
      <c r="L39" s="75"/>
      <c r="M39" s="75"/>
      <c r="N39" s="111"/>
      <c r="P39" s="83" t="s">
        <v>2</v>
      </c>
      <c r="Q39" s="90"/>
      <c r="R39" s="90"/>
      <c r="S39" s="90"/>
      <c r="Y39" s="101"/>
      <c r="Z39" s="101"/>
      <c r="AA39" s="101"/>
    </row>
    <row r="40" spans="1:27" ht="19.5" customHeight="1" thickBot="1">
      <c r="A40" s="416"/>
      <c r="B40" s="413"/>
      <c r="C40" s="413"/>
      <c r="D40" s="413"/>
      <c r="E40" s="413"/>
      <c r="F40" s="413"/>
      <c r="G40" s="68"/>
      <c r="H40" s="150"/>
      <c r="I40" s="84">
        <v>137</v>
      </c>
      <c r="J40" s="75"/>
      <c r="K40" s="75"/>
      <c r="L40" s="75"/>
      <c r="M40" s="75"/>
      <c r="N40" s="111"/>
      <c r="Y40" s="101"/>
      <c r="Z40" s="101"/>
      <c r="AA40" s="101"/>
    </row>
    <row r="41" spans="1:27" ht="19.5" customHeight="1" thickBot="1">
      <c r="A41" s="71"/>
      <c r="B41" s="71"/>
      <c r="G41" s="410" t="s">
        <v>231</v>
      </c>
      <c r="H41" s="411"/>
      <c r="I41" s="316" t="s">
        <v>232</v>
      </c>
      <c r="J41" s="315"/>
      <c r="K41" s="68"/>
      <c r="L41" s="71"/>
      <c r="M41" s="71"/>
      <c r="N41" s="111"/>
      <c r="P41" s="81"/>
      <c r="Q41" s="478" t="s">
        <v>191</v>
      </c>
      <c r="R41" s="385"/>
      <c r="S41" s="386" t="s">
        <v>192</v>
      </c>
      <c r="T41" s="385"/>
      <c r="U41" s="386" t="s">
        <v>182</v>
      </c>
      <c r="V41" s="385"/>
      <c r="W41" s="386" t="s">
        <v>132</v>
      </c>
      <c r="X41" s="387"/>
      <c r="Y41" s="101"/>
      <c r="Z41" s="101"/>
      <c r="AA41" s="101"/>
    </row>
    <row r="42" spans="1:27" ht="19.5" customHeight="1" thickTop="1">
      <c r="A42" s="71"/>
      <c r="B42" s="71"/>
      <c r="I42" s="68"/>
      <c r="J42" s="68"/>
      <c r="K42" s="102"/>
      <c r="L42" s="102"/>
      <c r="M42" s="102"/>
      <c r="N42" s="111"/>
      <c r="P42" s="79">
        <v>1</v>
      </c>
      <c r="Q42" s="397" t="s">
        <v>129</v>
      </c>
      <c r="R42" s="396"/>
      <c r="S42" s="395">
        <v>0.3958333333333333</v>
      </c>
      <c r="T42" s="396"/>
      <c r="U42" s="395">
        <v>0.3958333333333333</v>
      </c>
      <c r="V42" s="396"/>
      <c r="W42" s="395">
        <v>0.3958333333333333</v>
      </c>
      <c r="X42" s="474"/>
      <c r="Y42" s="101"/>
      <c r="Z42" s="101"/>
      <c r="AA42" s="101"/>
    </row>
    <row r="43" spans="16:27" ht="19.5" customHeight="1">
      <c r="P43" s="70">
        <v>2</v>
      </c>
      <c r="Q43" s="377" t="s">
        <v>129</v>
      </c>
      <c r="R43" s="378"/>
      <c r="S43" s="379">
        <v>0.4583333333333333</v>
      </c>
      <c r="T43" s="378"/>
      <c r="U43" s="379">
        <v>0.4583333333333333</v>
      </c>
      <c r="V43" s="378"/>
      <c r="W43" s="379">
        <v>0.4583333333333333</v>
      </c>
      <c r="X43" s="380"/>
      <c r="Y43" s="101"/>
      <c r="Z43" s="101"/>
      <c r="AA43" s="101"/>
    </row>
    <row r="44" spans="16:27" ht="19.5" customHeight="1">
      <c r="P44" s="70">
        <v>3</v>
      </c>
      <c r="Q44" s="377" t="s">
        <v>129</v>
      </c>
      <c r="R44" s="378"/>
      <c r="S44" s="379">
        <v>0.5208333333333334</v>
      </c>
      <c r="T44" s="378"/>
      <c r="U44" s="379">
        <v>0.5208333333333334</v>
      </c>
      <c r="V44" s="378"/>
      <c r="W44" s="379">
        <v>0.5208333333333334</v>
      </c>
      <c r="X44" s="380"/>
      <c r="Y44" s="101"/>
      <c r="Z44" s="101"/>
      <c r="AA44" s="101"/>
    </row>
    <row r="45" spans="16:27" ht="19.5" customHeight="1">
      <c r="P45" s="70">
        <v>4</v>
      </c>
      <c r="Q45" s="377" t="s">
        <v>129</v>
      </c>
      <c r="R45" s="378"/>
      <c r="S45" s="379">
        <v>0.5833333333333334</v>
      </c>
      <c r="T45" s="378"/>
      <c r="U45" s="379">
        <v>0.5833333333333334</v>
      </c>
      <c r="V45" s="378"/>
      <c r="W45" s="379">
        <v>0.583333333333333</v>
      </c>
      <c r="X45" s="380"/>
      <c r="Y45" s="101"/>
      <c r="Z45" s="101"/>
      <c r="AA45" s="101"/>
    </row>
    <row r="46" spans="16:27" ht="19.5" customHeight="1">
      <c r="P46" s="70">
        <v>5</v>
      </c>
      <c r="Q46" s="377" t="s">
        <v>129</v>
      </c>
      <c r="R46" s="378"/>
      <c r="S46" s="379">
        <v>0.6458333333333334</v>
      </c>
      <c r="T46" s="378"/>
      <c r="U46" s="379" t="s">
        <v>129</v>
      </c>
      <c r="V46" s="378"/>
      <c r="W46" s="379" t="s">
        <v>129</v>
      </c>
      <c r="X46" s="380"/>
      <c r="Y46" s="101"/>
      <c r="Z46" s="101"/>
      <c r="AA46" s="101"/>
    </row>
    <row r="47" spans="3:27" ht="19.5" customHeight="1" thickBot="1">
      <c r="C47" s="65" t="s">
        <v>245</v>
      </c>
      <c r="P47" s="67">
        <v>6</v>
      </c>
      <c r="Q47" s="477" t="s">
        <v>129</v>
      </c>
      <c r="R47" s="381"/>
      <c r="S47" s="475">
        <v>0.7083333333333334</v>
      </c>
      <c r="T47" s="381"/>
      <c r="U47" s="475" t="s">
        <v>129</v>
      </c>
      <c r="V47" s="381"/>
      <c r="W47" s="475" t="s">
        <v>129</v>
      </c>
      <c r="X47" s="476"/>
      <c r="Y47" s="101"/>
      <c r="Z47" s="101"/>
      <c r="AA47" s="101"/>
    </row>
    <row r="48" spans="3:27" ht="19.5" customHeight="1">
      <c r="C48" s="62" t="s">
        <v>17</v>
      </c>
      <c r="D48" s="109"/>
      <c r="E48" s="412" t="s">
        <v>319</v>
      </c>
      <c r="F48" s="412"/>
      <c r="G48" s="412"/>
      <c r="H48" s="412"/>
      <c r="P48" s="64" t="s">
        <v>267</v>
      </c>
      <c r="Q48" s="64"/>
      <c r="R48" s="64"/>
      <c r="S48" s="64" t="s">
        <v>234</v>
      </c>
      <c r="T48" s="63"/>
      <c r="U48" s="63"/>
      <c r="V48" s="63"/>
      <c r="W48" s="63"/>
      <c r="Y48" s="101"/>
      <c r="Z48" s="101"/>
      <c r="AA48" s="101"/>
    </row>
    <row r="49" spans="3:27" ht="19.5" customHeight="1">
      <c r="C49" s="62" t="s">
        <v>18</v>
      </c>
      <c r="D49" s="109"/>
      <c r="E49" s="412" t="s">
        <v>288</v>
      </c>
      <c r="F49" s="412"/>
      <c r="G49" s="412"/>
      <c r="H49" s="412"/>
      <c r="P49" s="64" t="s">
        <v>268</v>
      </c>
      <c r="Q49" s="64"/>
      <c r="R49" s="64"/>
      <c r="S49" s="64" t="s">
        <v>9</v>
      </c>
      <c r="T49" s="63"/>
      <c r="U49" s="63"/>
      <c r="V49" s="63"/>
      <c r="W49" s="63"/>
      <c r="X49" s="101"/>
      <c r="Y49" s="101"/>
      <c r="Z49" s="101"/>
      <c r="AA49" s="101"/>
    </row>
    <row r="50" spans="3:27" ht="19.5" customHeight="1">
      <c r="C50" s="62" t="s">
        <v>19</v>
      </c>
      <c r="D50" s="109"/>
      <c r="E50" s="412" t="s">
        <v>320</v>
      </c>
      <c r="F50" s="412"/>
      <c r="G50" s="412"/>
      <c r="H50" s="412"/>
      <c r="P50" s="64"/>
      <c r="Q50" s="63"/>
      <c r="R50" s="63"/>
      <c r="S50" s="74"/>
      <c r="T50" s="63"/>
      <c r="U50" s="63"/>
      <c r="V50" s="63"/>
      <c r="W50" s="63"/>
      <c r="X50" s="101"/>
      <c r="Y50" s="101"/>
      <c r="Z50" s="101"/>
      <c r="AA50" s="101"/>
    </row>
    <row r="51" spans="3:27" ht="19.5" customHeight="1">
      <c r="C51" s="62" t="s">
        <v>20</v>
      </c>
      <c r="D51" s="109"/>
      <c r="E51" s="412" t="s">
        <v>271</v>
      </c>
      <c r="F51" s="412"/>
      <c r="G51" s="412"/>
      <c r="H51" s="412"/>
      <c r="P51" s="63"/>
      <c r="Q51" s="63"/>
      <c r="R51" s="63"/>
      <c r="S51" s="63"/>
      <c r="T51" s="63"/>
      <c r="U51" s="63"/>
      <c r="V51" s="63"/>
      <c r="W51" s="63"/>
      <c r="X51" s="101"/>
      <c r="Y51" s="101"/>
      <c r="Z51" s="101"/>
      <c r="AA51" s="101"/>
    </row>
    <row r="52" spans="3:27" ht="19.5" customHeight="1">
      <c r="C52" s="62" t="s">
        <v>45</v>
      </c>
      <c r="D52" s="109"/>
      <c r="E52" s="412" t="s">
        <v>383</v>
      </c>
      <c r="F52" s="412"/>
      <c r="G52" s="412"/>
      <c r="H52" s="412"/>
      <c r="P52" s="63"/>
      <c r="Q52" s="63"/>
      <c r="R52" s="63"/>
      <c r="S52" s="63"/>
      <c r="T52" s="63"/>
      <c r="U52" s="63"/>
      <c r="V52" s="63"/>
      <c r="W52" s="63"/>
      <c r="X52" s="101"/>
      <c r="Y52" s="101"/>
      <c r="Z52" s="101"/>
      <c r="AA52" s="101"/>
    </row>
    <row r="53" spans="3:27" ht="19.5" customHeight="1">
      <c r="C53" s="62" t="s">
        <v>68</v>
      </c>
      <c r="D53" s="109"/>
      <c r="E53" s="412" t="s">
        <v>346</v>
      </c>
      <c r="F53" s="412"/>
      <c r="G53" s="412"/>
      <c r="H53" s="412"/>
      <c r="P53" s="63"/>
      <c r="Q53" s="63"/>
      <c r="R53" s="63"/>
      <c r="S53" s="63"/>
      <c r="T53" s="63"/>
      <c r="U53" s="63"/>
      <c r="V53" s="63"/>
      <c r="W53" s="63"/>
      <c r="X53" s="101"/>
      <c r="Y53" s="101"/>
      <c r="Z53" s="101"/>
      <c r="AA53" s="101"/>
    </row>
    <row r="54" spans="3:27" ht="19.5" customHeight="1">
      <c r="C54" s="62" t="s">
        <v>46</v>
      </c>
      <c r="D54" s="109"/>
      <c r="E54" s="412" t="s">
        <v>327</v>
      </c>
      <c r="F54" s="412"/>
      <c r="G54" s="412"/>
      <c r="H54" s="412"/>
      <c r="X54" s="101"/>
      <c r="Y54" s="101"/>
      <c r="Z54" s="101"/>
      <c r="AA54" s="101"/>
    </row>
    <row r="55" spans="3:27" ht="19.5" customHeight="1">
      <c r="C55" s="62" t="s">
        <v>69</v>
      </c>
      <c r="D55" s="109"/>
      <c r="E55" s="412" t="s">
        <v>384</v>
      </c>
      <c r="F55" s="412"/>
      <c r="G55" s="412"/>
      <c r="H55" s="412"/>
      <c r="X55" s="101"/>
      <c r="Y55" s="101"/>
      <c r="Z55" s="101"/>
      <c r="AA55" s="101"/>
    </row>
    <row r="56" spans="24:27" ht="19.5" customHeight="1">
      <c r="X56" s="101"/>
      <c r="Y56" s="101"/>
      <c r="Z56" s="101"/>
      <c r="AA56" s="101"/>
    </row>
    <row r="57" spans="24:27" ht="19.5" customHeight="1">
      <c r="X57" s="101"/>
      <c r="Y57" s="101"/>
      <c r="Z57" s="101"/>
      <c r="AA57" s="101"/>
    </row>
    <row r="58" spans="24:27" ht="19.5" customHeight="1">
      <c r="X58" s="101"/>
      <c r="Y58" s="101"/>
      <c r="Z58" s="101"/>
      <c r="AA58" s="101"/>
    </row>
    <row r="59" spans="24:27" ht="19.5" customHeight="1">
      <c r="X59" s="101"/>
      <c r="Y59" s="101"/>
      <c r="Z59" s="101"/>
      <c r="AA59" s="101"/>
    </row>
    <row r="60" spans="24:27" ht="19.5" customHeight="1">
      <c r="X60" s="101"/>
      <c r="Y60" s="101"/>
      <c r="Z60" s="101"/>
      <c r="AA60" s="101"/>
    </row>
    <row r="61" spans="24:27" ht="19.5" customHeight="1">
      <c r="X61" s="101"/>
      <c r="Y61" s="101"/>
      <c r="Z61" s="101"/>
      <c r="AA61" s="101"/>
    </row>
    <row r="62" spans="24:27" ht="19.5" customHeight="1">
      <c r="X62" s="101"/>
      <c r="Y62" s="101"/>
      <c r="Z62" s="101"/>
      <c r="AA62" s="101"/>
    </row>
    <row r="63" spans="24:27" ht="19.5" customHeight="1">
      <c r="X63" s="101"/>
      <c r="Y63" s="101"/>
      <c r="Z63" s="101"/>
      <c r="AA63" s="101"/>
    </row>
    <row r="64" spans="24:27" ht="19.5" customHeight="1">
      <c r="X64" s="101"/>
      <c r="Y64" s="101"/>
      <c r="Z64" s="101"/>
      <c r="AA64" s="101"/>
    </row>
    <row r="65" spans="16:27" ht="19.5" customHeight="1"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</row>
    <row r="66" spans="16:27" ht="19.5" customHeight="1"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</row>
    <row r="67" spans="16:27" ht="19.5" customHeight="1"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6:27" ht="19.5" customHeight="1"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6:27" ht="19.5" customHeight="1"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6:27" ht="19.5" customHeight="1"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6:27" ht="19.5" customHeight="1"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6:27" ht="19.5" customHeight="1"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</row>
    <row r="73" spans="16:27" ht="19.5" customHeight="1"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6:27" ht="19.5" customHeight="1"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6:27" ht="19.5" customHeight="1"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</row>
    <row r="76" spans="16:27" ht="19.5" customHeight="1"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</row>
  </sheetData>
  <sheetProtection/>
  <mergeCells count="186">
    <mergeCell ref="P35:U35"/>
    <mergeCell ref="U43:V43"/>
    <mergeCell ref="U41:V41"/>
    <mergeCell ref="V35:W35"/>
    <mergeCell ref="Q47:R47"/>
    <mergeCell ref="I34:I35"/>
    <mergeCell ref="I38:I39"/>
    <mergeCell ref="B27:F28"/>
    <mergeCell ref="B29:F30"/>
    <mergeCell ref="B31:F32"/>
    <mergeCell ref="B35:F36"/>
    <mergeCell ref="Q42:R42"/>
    <mergeCell ref="K36:K37"/>
    <mergeCell ref="Q41:R41"/>
    <mergeCell ref="P36:U36"/>
    <mergeCell ref="Q43:R43"/>
    <mergeCell ref="V36:W36"/>
    <mergeCell ref="S47:T47"/>
    <mergeCell ref="U47:V47"/>
    <mergeCell ref="W47:X47"/>
    <mergeCell ref="Q46:R46"/>
    <mergeCell ref="S46:T46"/>
    <mergeCell ref="U46:V46"/>
    <mergeCell ref="W46:X46"/>
    <mergeCell ref="W43:X43"/>
    <mergeCell ref="W41:X41"/>
    <mergeCell ref="S42:T42"/>
    <mergeCell ref="U42:V42"/>
    <mergeCell ref="W42:X42"/>
    <mergeCell ref="S43:T43"/>
    <mergeCell ref="S41:T41"/>
    <mergeCell ref="Q45:R45"/>
    <mergeCell ref="S45:T45"/>
    <mergeCell ref="U45:V45"/>
    <mergeCell ref="W45:X45"/>
    <mergeCell ref="U44:V44"/>
    <mergeCell ref="W44:X44"/>
    <mergeCell ref="Q44:R44"/>
    <mergeCell ref="S44:T44"/>
    <mergeCell ref="X29:Y29"/>
    <mergeCell ref="P33:U33"/>
    <mergeCell ref="V33:W33"/>
    <mergeCell ref="P34:U34"/>
    <mergeCell ref="V34:W34"/>
    <mergeCell ref="V30:W30"/>
    <mergeCell ref="P30:U30"/>
    <mergeCell ref="P25:U25"/>
    <mergeCell ref="V25:W25"/>
    <mergeCell ref="X30:Y30"/>
    <mergeCell ref="P32:U32"/>
    <mergeCell ref="V32:W32"/>
    <mergeCell ref="P28:U28"/>
    <mergeCell ref="V28:W28"/>
    <mergeCell ref="X28:Y28"/>
    <mergeCell ref="P29:U29"/>
    <mergeCell ref="V29:W29"/>
    <mergeCell ref="V26:W26"/>
    <mergeCell ref="X26:Y26"/>
    <mergeCell ref="P27:U27"/>
    <mergeCell ref="V27:W27"/>
    <mergeCell ref="X27:Y27"/>
    <mergeCell ref="P26:U26"/>
    <mergeCell ref="X25:Y25"/>
    <mergeCell ref="P22:U22"/>
    <mergeCell ref="V22:W22"/>
    <mergeCell ref="X22:Y22"/>
    <mergeCell ref="P23:U23"/>
    <mergeCell ref="V23:W23"/>
    <mergeCell ref="X23:Y23"/>
    <mergeCell ref="P24:U24"/>
    <mergeCell ref="V24:W24"/>
    <mergeCell ref="X24:Y24"/>
    <mergeCell ref="T18:U18"/>
    <mergeCell ref="V18:W18"/>
    <mergeCell ref="T17:U17"/>
    <mergeCell ref="V17:W17"/>
    <mergeCell ref="P17:Q17"/>
    <mergeCell ref="R17:S17"/>
    <mergeCell ref="P18:Q18"/>
    <mergeCell ref="R18:S18"/>
    <mergeCell ref="X17:Y17"/>
    <mergeCell ref="Z17:AA17"/>
    <mergeCell ref="X18:Y18"/>
    <mergeCell ref="Z18:AA18"/>
    <mergeCell ref="X15:Y15"/>
    <mergeCell ref="Z15:AA15"/>
    <mergeCell ref="X16:Y16"/>
    <mergeCell ref="Z16:AA16"/>
    <mergeCell ref="V16:W16"/>
    <mergeCell ref="P15:Q15"/>
    <mergeCell ref="R15:S15"/>
    <mergeCell ref="T15:U15"/>
    <mergeCell ref="V15:W15"/>
    <mergeCell ref="R10:S10"/>
    <mergeCell ref="T10:U10"/>
    <mergeCell ref="P16:Q16"/>
    <mergeCell ref="R16:S16"/>
    <mergeCell ref="T16:U16"/>
    <mergeCell ref="P14:Q14"/>
    <mergeCell ref="R14:S14"/>
    <mergeCell ref="T14:U14"/>
    <mergeCell ref="V14:W14"/>
    <mergeCell ref="X14:Y14"/>
    <mergeCell ref="Z14:AA14"/>
    <mergeCell ref="V10:W10"/>
    <mergeCell ref="X10:Y10"/>
    <mergeCell ref="Z10:AA10"/>
    <mergeCell ref="Z6:AA6"/>
    <mergeCell ref="A3:F4"/>
    <mergeCell ref="T8:U8"/>
    <mergeCell ref="X7:Y7"/>
    <mergeCell ref="P9:Q9"/>
    <mergeCell ref="R9:S9"/>
    <mergeCell ref="P10:Q10"/>
    <mergeCell ref="A7:A8"/>
    <mergeCell ref="T6:U6"/>
    <mergeCell ref="R6:S6"/>
    <mergeCell ref="X6:Y6"/>
    <mergeCell ref="T9:U9"/>
    <mergeCell ref="P7:Q7"/>
    <mergeCell ref="R7:S7"/>
    <mergeCell ref="V8:W8"/>
    <mergeCell ref="X8:Y8"/>
    <mergeCell ref="V9:W9"/>
    <mergeCell ref="X9:Y9"/>
    <mergeCell ref="Z9:AA9"/>
    <mergeCell ref="P8:Q8"/>
    <mergeCell ref="R8:S8"/>
    <mergeCell ref="Z7:AA7"/>
    <mergeCell ref="Z8:AA8"/>
    <mergeCell ref="T7:U7"/>
    <mergeCell ref="V7:W7"/>
    <mergeCell ref="V6:W6"/>
    <mergeCell ref="A19:A20"/>
    <mergeCell ref="P6:Q6"/>
    <mergeCell ref="G10:G11"/>
    <mergeCell ref="B13:F14"/>
    <mergeCell ref="B15:F16"/>
    <mergeCell ref="B17:F18"/>
    <mergeCell ref="A9:A10"/>
    <mergeCell ref="B7:F8"/>
    <mergeCell ref="A21:A22"/>
    <mergeCell ref="A27:A28"/>
    <mergeCell ref="A31:A32"/>
    <mergeCell ref="B9:F10"/>
    <mergeCell ref="A39:A40"/>
    <mergeCell ref="A33:A34"/>
    <mergeCell ref="A35:A36"/>
    <mergeCell ref="A13:A14"/>
    <mergeCell ref="A15:A16"/>
    <mergeCell ref="A11:A12"/>
    <mergeCell ref="B19:F20"/>
    <mergeCell ref="B21:F22"/>
    <mergeCell ref="B23:F24"/>
    <mergeCell ref="B11:F12"/>
    <mergeCell ref="A17:A18"/>
    <mergeCell ref="L20:M20"/>
    <mergeCell ref="L28:M28"/>
    <mergeCell ref="A37:A38"/>
    <mergeCell ref="B25:F26"/>
    <mergeCell ref="B33:F34"/>
    <mergeCell ref="B37:F38"/>
    <mergeCell ref="A23:A24"/>
    <mergeCell ref="A25:A26"/>
    <mergeCell ref="A29:A30"/>
    <mergeCell ref="K28:K29"/>
    <mergeCell ref="E53:H53"/>
    <mergeCell ref="E54:H54"/>
    <mergeCell ref="E55:H55"/>
    <mergeCell ref="B39:F40"/>
    <mergeCell ref="E52:H52"/>
    <mergeCell ref="E48:H48"/>
    <mergeCell ref="E50:H50"/>
    <mergeCell ref="E51:H51"/>
    <mergeCell ref="G39:H39"/>
    <mergeCell ref="E49:H49"/>
    <mergeCell ref="L36:M36"/>
    <mergeCell ref="G41:H41"/>
    <mergeCell ref="I41:J41"/>
    <mergeCell ref="L12:M12"/>
    <mergeCell ref="I14:I15"/>
    <mergeCell ref="I18:I19"/>
    <mergeCell ref="I22:I23"/>
    <mergeCell ref="I26:I27"/>
    <mergeCell ref="I30:I31"/>
    <mergeCell ref="K20:K21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H65"/>
  <sheetViews>
    <sheetView tabSelected="1" zoomScale="50" zoomScaleNormal="50" zoomScalePageLayoutView="0" workbookViewId="0" topLeftCell="A4">
      <selection activeCell="M18" sqref="M18"/>
    </sheetView>
  </sheetViews>
  <sheetFormatPr defaultColWidth="9.00390625" defaultRowHeight="13.5"/>
  <cols>
    <col min="1" max="1" width="4.625" style="31" customWidth="1"/>
    <col min="2" max="2" width="4.625" style="22" customWidth="1"/>
    <col min="3" max="3" width="4.625" style="44" customWidth="1"/>
    <col min="4" max="7" width="4.625" style="31" customWidth="1"/>
    <col min="8" max="8" width="11.125" style="31" bestFit="1" customWidth="1"/>
    <col min="9" max="9" width="4.625" style="31" customWidth="1"/>
    <col min="10" max="10" width="6.625" style="31" customWidth="1"/>
    <col min="11" max="11" width="7.375" style="31" bestFit="1" customWidth="1"/>
    <col min="12" max="23" width="4.625" style="31" customWidth="1"/>
    <col min="24" max="24" width="4.625" style="22" customWidth="1"/>
    <col min="25" max="27" width="4.625" style="31" customWidth="1"/>
    <col min="28" max="28" width="4.625" style="22" customWidth="1"/>
    <col min="29" max="35" width="4.625" style="31" customWidth="1"/>
    <col min="36" max="36" width="7.375" style="31" bestFit="1" customWidth="1"/>
    <col min="37" max="37" width="4.625" style="31" customWidth="1"/>
    <col min="38" max="39" width="7.375" style="31" bestFit="1" customWidth="1"/>
    <col min="40" max="59" width="4.625" style="31" customWidth="1"/>
    <col min="60" max="16384" width="9.00390625" style="31" customWidth="1"/>
  </cols>
  <sheetData>
    <row r="1" spans="2:56" ht="29.25" customHeight="1">
      <c r="B1" s="489" t="s">
        <v>227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</row>
    <row r="2" spans="2:56" ht="23.25" customHeight="1">
      <c r="B2" s="112"/>
      <c r="C2" s="112"/>
      <c r="D2" s="112"/>
      <c r="E2" s="112"/>
      <c r="F2" s="112"/>
      <c r="G2" s="112"/>
      <c r="H2" s="239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2:39" ht="19.5" customHeight="1">
      <c r="B3" s="38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8"/>
      <c r="Y3" s="43"/>
      <c r="Z3" s="43"/>
      <c r="AA3" s="43"/>
      <c r="AB3" s="38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2:56" ht="19.5" customHeight="1">
      <c r="B4" s="434" t="s">
        <v>0</v>
      </c>
      <c r="C4" s="434"/>
      <c r="D4" s="434"/>
      <c r="E4" s="434"/>
      <c r="F4" s="434"/>
      <c r="G4" s="434"/>
      <c r="H4" s="101"/>
      <c r="I4" s="101"/>
      <c r="J4" s="101"/>
      <c r="K4" s="101"/>
      <c r="L4" s="101"/>
      <c r="M4" s="101"/>
      <c r="N4" s="101"/>
      <c r="O4" s="101"/>
      <c r="P4" s="101"/>
      <c r="Q4" s="104"/>
      <c r="R4" s="90"/>
      <c r="S4" s="90"/>
      <c r="T4" s="90"/>
      <c r="U4" s="90"/>
      <c r="V4" s="90"/>
      <c r="W4" s="90"/>
      <c r="X4" s="90"/>
      <c r="Y4" s="90"/>
      <c r="Z4" s="90"/>
      <c r="AA4" s="102"/>
      <c r="AB4" s="105"/>
      <c r="AC4" s="43"/>
      <c r="AD4" s="434" t="s">
        <v>1</v>
      </c>
      <c r="AE4" s="434"/>
      <c r="AF4" s="434"/>
      <c r="AG4" s="434"/>
      <c r="AH4" s="434"/>
      <c r="AI4" s="434"/>
      <c r="AJ4" s="102"/>
      <c r="AK4" s="102"/>
      <c r="AL4" s="102"/>
      <c r="AM4" s="102"/>
      <c r="AN4" s="102"/>
      <c r="AO4" s="102"/>
      <c r="AP4" s="102"/>
      <c r="AQ4" s="102"/>
      <c r="AR4" s="102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</row>
    <row r="5" spans="2:56" ht="19.5" customHeight="1">
      <c r="B5" s="434"/>
      <c r="C5" s="434"/>
      <c r="D5" s="434"/>
      <c r="E5" s="434"/>
      <c r="F5" s="434"/>
      <c r="G5" s="434"/>
      <c r="H5" s="101"/>
      <c r="I5" s="109"/>
      <c r="J5" s="101"/>
      <c r="K5" s="101"/>
      <c r="L5" s="101"/>
      <c r="M5" s="101"/>
      <c r="N5" s="101"/>
      <c r="O5" s="101"/>
      <c r="P5" s="101"/>
      <c r="Q5" s="83" t="s">
        <v>91</v>
      </c>
      <c r="R5" s="90"/>
      <c r="S5" s="90"/>
      <c r="T5" s="90"/>
      <c r="U5" s="90"/>
      <c r="V5" s="90"/>
      <c r="W5" s="90"/>
      <c r="X5" s="90"/>
      <c r="Y5" s="90"/>
      <c r="Z5" s="90"/>
      <c r="AA5" s="102"/>
      <c r="AB5" s="105"/>
      <c r="AC5" s="43"/>
      <c r="AD5" s="434"/>
      <c r="AE5" s="434"/>
      <c r="AF5" s="434"/>
      <c r="AG5" s="434"/>
      <c r="AH5" s="434"/>
      <c r="AI5" s="434"/>
      <c r="AJ5" s="104"/>
      <c r="AK5" s="104"/>
      <c r="AL5" s="102"/>
      <c r="AM5" s="102"/>
      <c r="AN5" s="102"/>
      <c r="AO5" s="102"/>
      <c r="AP5" s="102"/>
      <c r="AQ5" s="102"/>
      <c r="AR5" s="83"/>
      <c r="AS5" s="83" t="s">
        <v>91</v>
      </c>
      <c r="AT5" s="90"/>
      <c r="AU5" s="90"/>
      <c r="AV5" s="90"/>
      <c r="AW5" s="90"/>
      <c r="AX5" s="90"/>
      <c r="AY5" s="90"/>
      <c r="AZ5" s="90"/>
      <c r="BA5" s="90"/>
      <c r="BB5" s="90"/>
      <c r="BC5" s="102"/>
      <c r="BD5" s="105"/>
    </row>
    <row r="6" spans="2:56" ht="19.5" customHeight="1" thickBot="1">
      <c r="B6" s="89"/>
      <c r="C6" s="89"/>
      <c r="D6" s="89"/>
      <c r="E6" s="89"/>
      <c r="F6" s="89"/>
      <c r="G6" s="89"/>
      <c r="H6" s="101"/>
      <c r="I6" s="101"/>
      <c r="J6" s="101"/>
      <c r="K6" s="101"/>
      <c r="L6" s="101"/>
      <c r="M6" s="101"/>
      <c r="N6" s="101"/>
      <c r="O6" s="101"/>
      <c r="P6" s="101"/>
      <c r="Q6" s="83"/>
      <c r="R6" s="90"/>
      <c r="S6" s="90"/>
      <c r="T6" s="90"/>
      <c r="U6" s="90"/>
      <c r="V6" s="90"/>
      <c r="W6" s="90"/>
      <c r="X6" s="90"/>
      <c r="Y6" s="90"/>
      <c r="Z6" s="90"/>
      <c r="AA6" s="102"/>
      <c r="AB6" s="105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4"/>
      <c r="AT6" s="104"/>
      <c r="AU6" s="104"/>
      <c r="AV6" s="104"/>
      <c r="AW6" s="104"/>
      <c r="AX6" s="104"/>
      <c r="AY6" s="104"/>
      <c r="AZ6" s="104"/>
      <c r="BA6" s="104"/>
      <c r="BB6" s="103"/>
      <c r="BC6" s="102"/>
      <c r="BD6" s="105"/>
    </row>
    <row r="7" spans="2:56" ht="19.5" customHeight="1" thickBot="1">
      <c r="B7" s="101"/>
      <c r="C7" s="101"/>
      <c r="D7" s="101"/>
      <c r="E7" s="101"/>
      <c r="F7" s="101"/>
      <c r="G7" s="101"/>
      <c r="H7" s="106"/>
      <c r="I7" s="106"/>
      <c r="J7" s="91"/>
      <c r="K7" s="106"/>
      <c r="L7" s="107"/>
      <c r="M7" s="101"/>
      <c r="N7" s="101"/>
      <c r="O7" s="101"/>
      <c r="P7" s="101"/>
      <c r="Q7" s="546"/>
      <c r="R7" s="547"/>
      <c r="S7" s="420" t="s">
        <v>277</v>
      </c>
      <c r="T7" s="524"/>
      <c r="U7" s="524" t="s">
        <v>275</v>
      </c>
      <c r="V7" s="524"/>
      <c r="W7" s="524" t="s">
        <v>283</v>
      </c>
      <c r="X7" s="524"/>
      <c r="Y7" s="524" t="s">
        <v>286</v>
      </c>
      <c r="Z7" s="419"/>
      <c r="AA7" s="283" t="s">
        <v>90</v>
      </c>
      <c r="AB7" s="284"/>
      <c r="AD7" s="101"/>
      <c r="AE7" s="101"/>
      <c r="AF7" s="101"/>
      <c r="AG7" s="101"/>
      <c r="AH7" s="101"/>
      <c r="AI7" s="101"/>
      <c r="AJ7" s="106"/>
      <c r="AK7" s="106"/>
      <c r="AL7" s="91"/>
      <c r="AM7" s="106"/>
      <c r="AN7" s="107"/>
      <c r="AO7" s="101"/>
      <c r="AP7" s="101"/>
      <c r="AQ7" s="101"/>
      <c r="AR7" s="101"/>
      <c r="AS7" s="421"/>
      <c r="AT7" s="422"/>
      <c r="AU7" s="428" t="s">
        <v>280</v>
      </c>
      <c r="AV7" s="420"/>
      <c r="AW7" s="419" t="s">
        <v>276</v>
      </c>
      <c r="AX7" s="420"/>
      <c r="AY7" s="419" t="s">
        <v>199</v>
      </c>
      <c r="AZ7" s="420"/>
      <c r="BA7" s="419" t="s">
        <v>284</v>
      </c>
      <c r="BB7" s="429"/>
      <c r="BC7" s="283" t="s">
        <v>90</v>
      </c>
      <c r="BD7" s="284"/>
    </row>
    <row r="8" spans="2:56" ht="19.5" customHeight="1" thickBot="1" thickTop="1">
      <c r="B8" s="299">
        <v>1</v>
      </c>
      <c r="C8" s="512" t="s">
        <v>3</v>
      </c>
      <c r="D8" s="512"/>
      <c r="E8" s="512"/>
      <c r="F8" s="512"/>
      <c r="G8" s="512"/>
      <c r="H8" s="204"/>
      <c r="I8" s="217"/>
      <c r="J8" s="204">
        <f>SUM('男子組合せ'!I7)</f>
        <v>139</v>
      </c>
      <c r="K8" s="74"/>
      <c r="L8" s="74"/>
      <c r="M8" s="74"/>
      <c r="N8" s="102"/>
      <c r="O8" s="101"/>
      <c r="P8" s="101"/>
      <c r="Q8" s="544" t="s">
        <v>277</v>
      </c>
      <c r="R8" s="545"/>
      <c r="S8" s="189"/>
      <c r="T8" s="190"/>
      <c r="U8" s="296" t="s">
        <v>309</v>
      </c>
      <c r="V8" s="296"/>
      <c r="W8" s="296" t="s">
        <v>338</v>
      </c>
      <c r="X8" s="296"/>
      <c r="Y8" s="296" t="s">
        <v>403</v>
      </c>
      <c r="Z8" s="296"/>
      <c r="AA8" s="347"/>
      <c r="AB8" s="348"/>
      <c r="AD8" s="299">
        <v>1</v>
      </c>
      <c r="AE8" s="512" t="s">
        <v>159</v>
      </c>
      <c r="AF8" s="512"/>
      <c r="AG8" s="512"/>
      <c r="AH8" s="512"/>
      <c r="AI8" s="512"/>
      <c r="AJ8" s="221"/>
      <c r="AK8" s="222"/>
      <c r="AL8" s="221">
        <f>SUM('女子組合せ'!I7)</f>
        <v>111</v>
      </c>
      <c r="AM8" s="102"/>
      <c r="AN8" s="102"/>
      <c r="AO8" s="102"/>
      <c r="AP8" s="102"/>
      <c r="AQ8" s="111"/>
      <c r="AR8" s="101"/>
      <c r="AS8" s="430" t="str">
        <f>AU7</f>
        <v>環太平</v>
      </c>
      <c r="AT8" s="431"/>
      <c r="AU8" s="432"/>
      <c r="AV8" s="433"/>
      <c r="AW8" s="417" t="s">
        <v>298</v>
      </c>
      <c r="AX8" s="418"/>
      <c r="AY8" s="417" t="s">
        <v>325</v>
      </c>
      <c r="AZ8" s="418"/>
      <c r="BA8" s="417" t="s">
        <v>381</v>
      </c>
      <c r="BB8" s="431"/>
      <c r="BC8" s="426">
        <v>6</v>
      </c>
      <c r="BD8" s="427"/>
    </row>
    <row r="9" spans="2:56" ht="19.5" customHeight="1">
      <c r="B9" s="299"/>
      <c r="C9" s="512"/>
      <c r="D9" s="512"/>
      <c r="E9" s="512"/>
      <c r="F9" s="512"/>
      <c r="G9" s="512"/>
      <c r="H9" s="74"/>
      <c r="I9" s="180"/>
      <c r="J9" s="480" t="s">
        <v>75</v>
      </c>
      <c r="K9" s="211"/>
      <c r="L9" s="74"/>
      <c r="M9" s="74"/>
      <c r="N9" s="102"/>
      <c r="O9" s="101"/>
      <c r="P9" s="101"/>
      <c r="Q9" s="490" t="s">
        <v>275</v>
      </c>
      <c r="R9" s="491"/>
      <c r="S9" s="292" t="s">
        <v>310</v>
      </c>
      <c r="T9" s="293"/>
      <c r="U9" s="309"/>
      <c r="V9" s="309"/>
      <c r="W9" s="293"/>
      <c r="X9" s="293"/>
      <c r="Y9" s="293" t="s">
        <v>340</v>
      </c>
      <c r="Z9" s="350"/>
      <c r="AA9" s="351"/>
      <c r="AB9" s="352"/>
      <c r="AD9" s="299"/>
      <c r="AE9" s="512"/>
      <c r="AF9" s="512"/>
      <c r="AG9" s="512"/>
      <c r="AH9" s="512"/>
      <c r="AI9" s="512"/>
      <c r="AJ9" s="102"/>
      <c r="AK9" s="191"/>
      <c r="AL9" s="532" t="s">
        <v>251</v>
      </c>
      <c r="AM9" s="102"/>
      <c r="AN9" s="102"/>
      <c r="AO9" s="102"/>
      <c r="AP9" s="102"/>
      <c r="AQ9" s="111"/>
      <c r="AR9" s="101"/>
      <c r="AS9" s="424" t="str">
        <f>AW7</f>
        <v>広文化</v>
      </c>
      <c r="AT9" s="425"/>
      <c r="AU9" s="351" t="s">
        <v>299</v>
      </c>
      <c r="AV9" s="292"/>
      <c r="AW9" s="435"/>
      <c r="AX9" s="436"/>
      <c r="AY9" s="350" t="s">
        <v>385</v>
      </c>
      <c r="AZ9" s="292"/>
      <c r="BA9" s="350" t="s">
        <v>322</v>
      </c>
      <c r="BB9" s="425"/>
      <c r="BC9" s="351">
        <v>3</v>
      </c>
      <c r="BD9" s="352"/>
    </row>
    <row r="10" spans="2:56" ht="19.5" customHeight="1" thickBot="1">
      <c r="B10" s="299">
        <v>2</v>
      </c>
      <c r="C10" s="512" t="s">
        <v>193</v>
      </c>
      <c r="D10" s="512"/>
      <c r="E10" s="512"/>
      <c r="F10" s="512"/>
      <c r="G10" s="512"/>
      <c r="H10" s="74">
        <f>SUM('男子組合せ'!G9)</f>
        <v>76</v>
      </c>
      <c r="I10" s="180"/>
      <c r="J10" s="480"/>
      <c r="K10" s="243">
        <f>SUM('男子組合せ'!K9)</f>
        <v>122</v>
      </c>
      <c r="L10" s="80"/>
      <c r="M10" s="74"/>
      <c r="N10" s="102"/>
      <c r="O10" s="101"/>
      <c r="P10" s="101"/>
      <c r="Q10" s="490" t="s">
        <v>199</v>
      </c>
      <c r="R10" s="491"/>
      <c r="S10" s="292" t="s">
        <v>335</v>
      </c>
      <c r="T10" s="293"/>
      <c r="U10" s="293"/>
      <c r="V10" s="293"/>
      <c r="W10" s="309"/>
      <c r="X10" s="309"/>
      <c r="Y10" s="293" t="s">
        <v>311</v>
      </c>
      <c r="Z10" s="350"/>
      <c r="AA10" s="351"/>
      <c r="AB10" s="352"/>
      <c r="AD10" s="299">
        <v>2</v>
      </c>
      <c r="AE10" s="512" t="s">
        <v>11</v>
      </c>
      <c r="AF10" s="512"/>
      <c r="AG10" s="512"/>
      <c r="AH10" s="512"/>
      <c r="AI10" s="512"/>
      <c r="AJ10" s="102">
        <f>SUM('女子組合せ'!G9)</f>
        <v>88</v>
      </c>
      <c r="AK10" s="191"/>
      <c r="AL10" s="533"/>
      <c r="AM10" s="102">
        <f>SUM('女子組合せ'!K9)</f>
        <v>128</v>
      </c>
      <c r="AN10" s="102"/>
      <c r="AO10" s="102"/>
      <c r="AP10" s="102"/>
      <c r="AQ10" s="111"/>
      <c r="AR10" s="101"/>
      <c r="AS10" s="424" t="str">
        <f>AY7</f>
        <v>徳山大</v>
      </c>
      <c r="AT10" s="425"/>
      <c r="AU10" s="351" t="s">
        <v>326</v>
      </c>
      <c r="AV10" s="292"/>
      <c r="AW10" s="350" t="s">
        <v>386</v>
      </c>
      <c r="AX10" s="292"/>
      <c r="AY10" s="435"/>
      <c r="AZ10" s="436"/>
      <c r="BA10" s="350" t="s">
        <v>300</v>
      </c>
      <c r="BB10" s="425"/>
      <c r="BC10" s="351">
        <v>4</v>
      </c>
      <c r="BD10" s="352"/>
    </row>
    <row r="11" spans="2:56" ht="19.5" customHeight="1" thickBot="1">
      <c r="B11" s="299"/>
      <c r="C11" s="512"/>
      <c r="D11" s="512"/>
      <c r="E11" s="512"/>
      <c r="F11" s="512"/>
      <c r="G11" s="512"/>
      <c r="H11" s="484" t="s">
        <v>75</v>
      </c>
      <c r="I11" s="182"/>
      <c r="J11" s="486"/>
      <c r="K11" s="253"/>
      <c r="L11" s="74"/>
      <c r="M11" s="483" t="s">
        <v>3</v>
      </c>
      <c r="N11" s="483"/>
      <c r="O11" s="101"/>
      <c r="P11" s="101"/>
      <c r="Q11" s="500" t="s">
        <v>286</v>
      </c>
      <c r="R11" s="501"/>
      <c r="S11" s="362" t="s">
        <v>405</v>
      </c>
      <c r="T11" s="280"/>
      <c r="U11" s="280" t="s">
        <v>343</v>
      </c>
      <c r="V11" s="280"/>
      <c r="W11" s="280" t="s">
        <v>312</v>
      </c>
      <c r="X11" s="280"/>
      <c r="Y11" s="356"/>
      <c r="Z11" s="357"/>
      <c r="AA11" s="353"/>
      <c r="AB11" s="354"/>
      <c r="AD11" s="299"/>
      <c r="AE11" s="512"/>
      <c r="AF11" s="512"/>
      <c r="AG11" s="512"/>
      <c r="AH11" s="512"/>
      <c r="AI11" s="512"/>
      <c r="AJ11" s="526" t="s">
        <v>251</v>
      </c>
      <c r="AK11" s="219"/>
      <c r="AL11" s="220"/>
      <c r="AM11" s="262"/>
      <c r="AN11" s="102"/>
      <c r="AO11" s="513" t="s">
        <v>159</v>
      </c>
      <c r="AP11" s="514"/>
      <c r="AQ11" s="111"/>
      <c r="AR11" s="101"/>
      <c r="AS11" s="437" t="str">
        <f>BA7</f>
        <v>倉芸科</v>
      </c>
      <c r="AT11" s="438"/>
      <c r="AU11" s="353" t="s">
        <v>382</v>
      </c>
      <c r="AV11" s="362"/>
      <c r="AW11" s="439" t="s">
        <v>323</v>
      </c>
      <c r="AX11" s="362"/>
      <c r="AY11" s="439" t="s">
        <v>301</v>
      </c>
      <c r="AZ11" s="362"/>
      <c r="BA11" s="357"/>
      <c r="BB11" s="440"/>
      <c r="BC11" s="353">
        <v>5</v>
      </c>
      <c r="BD11" s="354"/>
    </row>
    <row r="12" spans="2:56" ht="19.5" customHeight="1" thickBot="1">
      <c r="B12" s="299">
        <v>3</v>
      </c>
      <c r="C12" s="512" t="s">
        <v>181</v>
      </c>
      <c r="D12" s="512"/>
      <c r="E12" s="512"/>
      <c r="F12" s="512"/>
      <c r="G12" s="512"/>
      <c r="H12" s="485"/>
      <c r="I12" s="208"/>
      <c r="J12" s="74">
        <f>SUM('男子組合せ'!I11)</f>
        <v>50</v>
      </c>
      <c r="K12" s="479" t="s">
        <v>70</v>
      </c>
      <c r="L12" s="82"/>
      <c r="M12" s="483"/>
      <c r="N12" s="483"/>
      <c r="O12" s="101"/>
      <c r="P12" s="101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3"/>
      <c r="AD12" s="299">
        <v>3</v>
      </c>
      <c r="AE12" s="512" t="s">
        <v>5</v>
      </c>
      <c r="AF12" s="512"/>
      <c r="AG12" s="512"/>
      <c r="AH12" s="512"/>
      <c r="AI12" s="512"/>
      <c r="AJ12" s="527"/>
      <c r="AK12" s="192"/>
      <c r="AL12" s="102">
        <f>SUM('女子組合せ'!I11)</f>
        <v>32</v>
      </c>
      <c r="AM12" s="528" t="s">
        <v>252</v>
      </c>
      <c r="AN12" s="102"/>
      <c r="AO12" s="514"/>
      <c r="AP12" s="514"/>
      <c r="AQ12" s="111"/>
      <c r="AR12" s="101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3"/>
    </row>
    <row r="13" spans="2:56" ht="19.5" customHeight="1" thickBot="1">
      <c r="B13" s="299"/>
      <c r="C13" s="512"/>
      <c r="D13" s="512"/>
      <c r="E13" s="512"/>
      <c r="F13" s="512"/>
      <c r="G13" s="512"/>
      <c r="H13" s="207">
        <f>SUM('男子組合せ'!G12)</f>
        <v>81</v>
      </c>
      <c r="I13" s="180"/>
      <c r="J13" s="74"/>
      <c r="K13" s="479"/>
      <c r="L13" s="254"/>
      <c r="M13" s="255"/>
      <c r="N13" s="255"/>
      <c r="O13" s="101"/>
      <c r="P13" s="101"/>
      <c r="Q13" s="83" t="s">
        <v>92</v>
      </c>
      <c r="R13" s="90"/>
      <c r="S13" s="90"/>
      <c r="T13" s="104"/>
      <c r="U13" s="104"/>
      <c r="V13" s="104"/>
      <c r="W13" s="102"/>
      <c r="X13" s="102"/>
      <c r="Y13" s="102"/>
      <c r="Z13" s="103"/>
      <c r="AA13" s="102"/>
      <c r="AB13" s="105"/>
      <c r="AC13" s="43"/>
      <c r="AD13" s="299"/>
      <c r="AE13" s="512"/>
      <c r="AF13" s="512"/>
      <c r="AG13" s="512"/>
      <c r="AH13" s="512"/>
      <c r="AI13" s="512"/>
      <c r="AJ13" s="184">
        <f>SUM('女子組合せ'!G12)</f>
        <v>26</v>
      </c>
      <c r="AK13" s="191"/>
      <c r="AL13" s="102"/>
      <c r="AM13" s="528"/>
      <c r="AN13" s="249"/>
      <c r="AO13" s="221"/>
      <c r="AP13" s="221"/>
      <c r="AQ13" s="111"/>
      <c r="AR13" s="101"/>
      <c r="AS13" s="83" t="s">
        <v>92</v>
      </c>
      <c r="AT13" s="90"/>
      <c r="AU13" s="90"/>
      <c r="AV13" s="104"/>
      <c r="AW13" s="104"/>
      <c r="AX13" s="104"/>
      <c r="AY13" s="102"/>
      <c r="AZ13" s="102"/>
      <c r="BA13" s="102"/>
      <c r="BB13" s="103"/>
      <c r="BC13" s="102"/>
      <c r="BD13" s="105"/>
    </row>
    <row r="14" spans="2:56" ht="19.5" customHeight="1" thickBot="1">
      <c r="B14" s="299">
        <v>4</v>
      </c>
      <c r="C14" s="548" t="s">
        <v>270</v>
      </c>
      <c r="D14" s="548"/>
      <c r="E14" s="548"/>
      <c r="F14" s="549" t="s">
        <v>197</v>
      </c>
      <c r="G14" s="549"/>
      <c r="H14" s="177"/>
      <c r="I14" s="180"/>
      <c r="J14" s="74">
        <f>SUM('男子組合せ'!I13)</f>
        <v>0</v>
      </c>
      <c r="K14" s="179"/>
      <c r="L14" s="86"/>
      <c r="M14" s="96"/>
      <c r="N14" s="102"/>
      <c r="O14" s="101"/>
      <c r="P14" s="101"/>
      <c r="Q14" s="104"/>
      <c r="R14" s="104"/>
      <c r="S14" s="104"/>
      <c r="T14" s="104"/>
      <c r="U14" s="104"/>
      <c r="V14" s="104"/>
      <c r="W14" s="104"/>
      <c r="X14" s="104"/>
      <c r="Y14" s="104"/>
      <c r="Z14" s="103"/>
      <c r="AA14" s="102"/>
      <c r="AB14" s="105"/>
      <c r="AC14" s="43"/>
      <c r="AD14" s="299">
        <v>4</v>
      </c>
      <c r="AE14" s="512" t="s">
        <v>164</v>
      </c>
      <c r="AF14" s="512"/>
      <c r="AG14" s="512"/>
      <c r="AH14" s="512"/>
      <c r="AI14" s="512"/>
      <c r="AJ14" s="221"/>
      <c r="AK14" s="222"/>
      <c r="AL14" s="223">
        <f>SUM('女子組合せ'!I13)</f>
        <v>71</v>
      </c>
      <c r="AM14" s="186"/>
      <c r="AN14" s="102"/>
      <c r="AO14" s="102"/>
      <c r="AP14" s="102"/>
      <c r="AQ14" s="111"/>
      <c r="AR14" s="101"/>
      <c r="AS14" s="104"/>
      <c r="AT14" s="104"/>
      <c r="AU14" s="104"/>
      <c r="AV14" s="104"/>
      <c r="AW14" s="104"/>
      <c r="AX14" s="104"/>
      <c r="AY14" s="104"/>
      <c r="AZ14" s="104"/>
      <c r="BA14" s="104"/>
      <c r="BB14" s="103"/>
      <c r="BC14" s="102"/>
      <c r="BD14" s="105"/>
    </row>
    <row r="15" spans="2:56" ht="19.5" customHeight="1" thickBot="1">
      <c r="B15" s="299"/>
      <c r="C15" s="548"/>
      <c r="D15" s="548"/>
      <c r="E15" s="548"/>
      <c r="F15" s="549"/>
      <c r="G15" s="549"/>
      <c r="H15" s="74"/>
      <c r="I15" s="181"/>
      <c r="J15" s="487" t="s">
        <v>49</v>
      </c>
      <c r="K15" s="234"/>
      <c r="L15" s="74"/>
      <c r="M15" s="74"/>
      <c r="N15" s="102"/>
      <c r="O15" s="101"/>
      <c r="P15" s="101"/>
      <c r="Q15" s="546"/>
      <c r="R15" s="547"/>
      <c r="S15" s="420" t="s">
        <v>279</v>
      </c>
      <c r="T15" s="524"/>
      <c r="U15" s="524" t="s">
        <v>280</v>
      </c>
      <c r="V15" s="524"/>
      <c r="W15" s="524" t="s">
        <v>281</v>
      </c>
      <c r="X15" s="524"/>
      <c r="Y15" s="524" t="s">
        <v>287</v>
      </c>
      <c r="Z15" s="525"/>
      <c r="AA15" s="283" t="s">
        <v>90</v>
      </c>
      <c r="AB15" s="284"/>
      <c r="AD15" s="299"/>
      <c r="AE15" s="512"/>
      <c r="AF15" s="512"/>
      <c r="AG15" s="512"/>
      <c r="AH15" s="512"/>
      <c r="AI15" s="512"/>
      <c r="AJ15" s="102"/>
      <c r="AK15" s="191"/>
      <c r="AL15" s="515" t="s">
        <v>253</v>
      </c>
      <c r="AM15" s="224"/>
      <c r="AN15" s="102"/>
      <c r="AO15" s="102"/>
      <c r="AP15" s="102"/>
      <c r="AQ15" s="111"/>
      <c r="AR15" s="101"/>
      <c r="AS15" s="546"/>
      <c r="AT15" s="547"/>
      <c r="AU15" s="420" t="s">
        <v>282</v>
      </c>
      <c r="AV15" s="524"/>
      <c r="AW15" s="524" t="s">
        <v>277</v>
      </c>
      <c r="AX15" s="524"/>
      <c r="AY15" s="524" t="s">
        <v>278</v>
      </c>
      <c r="AZ15" s="524"/>
      <c r="BA15" s="524" t="s">
        <v>285</v>
      </c>
      <c r="BB15" s="525"/>
      <c r="BC15" s="283" t="s">
        <v>90</v>
      </c>
      <c r="BD15" s="284"/>
    </row>
    <row r="16" spans="2:56" ht="19.5" customHeight="1" thickBot="1">
      <c r="B16" s="299">
        <v>5</v>
      </c>
      <c r="C16" s="512" t="s">
        <v>5</v>
      </c>
      <c r="D16" s="512"/>
      <c r="E16" s="512"/>
      <c r="F16" s="512"/>
      <c r="G16" s="512"/>
      <c r="H16" s="74"/>
      <c r="I16" s="180"/>
      <c r="J16" s="480"/>
      <c r="K16" s="211">
        <f>SUM('男子組合せ'!K15)</f>
        <v>41</v>
      </c>
      <c r="L16" s="68"/>
      <c r="M16" s="85"/>
      <c r="N16" s="102"/>
      <c r="O16" s="101"/>
      <c r="P16" s="101"/>
      <c r="Q16" s="544" t="s">
        <v>279</v>
      </c>
      <c r="R16" s="545"/>
      <c r="S16" s="189"/>
      <c r="T16" s="190"/>
      <c r="U16" s="296" t="s">
        <v>304</v>
      </c>
      <c r="V16" s="296"/>
      <c r="W16" s="296" t="s">
        <v>360</v>
      </c>
      <c r="X16" s="296"/>
      <c r="Y16" s="296" t="s">
        <v>350</v>
      </c>
      <c r="Z16" s="359"/>
      <c r="AA16" s="347">
        <v>3</v>
      </c>
      <c r="AB16" s="348"/>
      <c r="AD16" s="299">
        <v>5</v>
      </c>
      <c r="AE16" s="512" t="s">
        <v>4</v>
      </c>
      <c r="AF16" s="512"/>
      <c r="AG16" s="512"/>
      <c r="AH16" s="512"/>
      <c r="AI16" s="512"/>
      <c r="AJ16" s="102"/>
      <c r="AK16" s="188"/>
      <c r="AL16" s="516"/>
      <c r="AM16" s="225">
        <f>SUM('女子組合せ'!K15)</f>
        <v>20</v>
      </c>
      <c r="AN16" s="102"/>
      <c r="AO16" s="102"/>
      <c r="AP16" s="102"/>
      <c r="AQ16" s="111"/>
      <c r="AR16" s="101"/>
      <c r="AS16" s="544" t="s">
        <v>282</v>
      </c>
      <c r="AT16" s="545"/>
      <c r="AU16" s="561"/>
      <c r="AV16" s="562"/>
      <c r="AW16" s="563" t="s">
        <v>302</v>
      </c>
      <c r="AX16" s="563"/>
      <c r="AY16" s="563" t="s">
        <v>366</v>
      </c>
      <c r="AZ16" s="563"/>
      <c r="BA16" s="563" t="s">
        <v>349</v>
      </c>
      <c r="BB16" s="564"/>
      <c r="BC16" s="565">
        <v>3</v>
      </c>
      <c r="BD16" s="566"/>
    </row>
    <row r="17" spans="2:56" ht="19.5" customHeight="1">
      <c r="B17" s="299"/>
      <c r="C17" s="512"/>
      <c r="D17" s="512"/>
      <c r="E17" s="512"/>
      <c r="F17" s="512"/>
      <c r="G17" s="512"/>
      <c r="H17" s="207"/>
      <c r="I17" s="209"/>
      <c r="J17" s="206">
        <f>SUM('男子組合せ'!I16)</f>
        <v>0</v>
      </c>
      <c r="K17" s="74"/>
      <c r="L17" s="74"/>
      <c r="M17" s="82"/>
      <c r="N17" s="102"/>
      <c r="O17" s="101"/>
      <c r="P17" s="101"/>
      <c r="Q17" s="490" t="s">
        <v>280</v>
      </c>
      <c r="R17" s="491"/>
      <c r="S17" s="292" t="s">
        <v>296</v>
      </c>
      <c r="T17" s="293"/>
      <c r="U17" s="309"/>
      <c r="V17" s="309"/>
      <c r="W17" s="293" t="s">
        <v>331</v>
      </c>
      <c r="X17" s="293"/>
      <c r="Y17" s="293" t="s">
        <v>365</v>
      </c>
      <c r="Z17" s="358"/>
      <c r="AA17" s="351">
        <v>5</v>
      </c>
      <c r="AB17" s="352"/>
      <c r="AD17" s="299"/>
      <c r="AE17" s="512"/>
      <c r="AF17" s="512"/>
      <c r="AG17" s="512"/>
      <c r="AH17" s="512"/>
      <c r="AI17" s="512"/>
      <c r="AJ17" s="184"/>
      <c r="AK17" s="191"/>
      <c r="AL17" s="102">
        <f>SUM('女子組合せ'!I16)</f>
        <v>67</v>
      </c>
      <c r="AM17" s="102"/>
      <c r="AN17" s="102"/>
      <c r="AO17" s="102"/>
      <c r="AP17" s="102"/>
      <c r="AQ17" s="111"/>
      <c r="AR17" s="101"/>
      <c r="AS17" s="490" t="s">
        <v>277</v>
      </c>
      <c r="AT17" s="491"/>
      <c r="AU17" s="341" t="s">
        <v>303</v>
      </c>
      <c r="AV17" s="338"/>
      <c r="AW17" s="506"/>
      <c r="AX17" s="506"/>
      <c r="AY17" s="338" t="s">
        <v>332</v>
      </c>
      <c r="AZ17" s="338"/>
      <c r="BA17" s="338" t="s">
        <v>368</v>
      </c>
      <c r="BB17" s="497"/>
      <c r="BC17" s="498">
        <v>6</v>
      </c>
      <c r="BD17" s="499"/>
    </row>
    <row r="18" spans="2:56" ht="19.5" customHeight="1" thickBot="1">
      <c r="B18" s="299">
        <v>6</v>
      </c>
      <c r="C18" s="512" t="s">
        <v>6</v>
      </c>
      <c r="D18" s="512"/>
      <c r="E18" s="512"/>
      <c r="F18" s="512"/>
      <c r="G18" s="512"/>
      <c r="H18" s="74"/>
      <c r="I18" s="180"/>
      <c r="J18" s="210">
        <f>SUM('男子組合せ'!I17)</f>
        <v>102</v>
      </c>
      <c r="K18" s="74"/>
      <c r="L18" s="74"/>
      <c r="M18" s="74"/>
      <c r="N18" s="74"/>
      <c r="O18" s="101"/>
      <c r="P18" s="101"/>
      <c r="Q18" s="490" t="s">
        <v>281</v>
      </c>
      <c r="R18" s="491"/>
      <c r="S18" s="292" t="s">
        <v>361</v>
      </c>
      <c r="T18" s="293"/>
      <c r="U18" s="293" t="s">
        <v>329</v>
      </c>
      <c r="V18" s="293"/>
      <c r="W18" s="309"/>
      <c r="X18" s="309"/>
      <c r="Y18" s="293" t="s">
        <v>313</v>
      </c>
      <c r="Z18" s="358"/>
      <c r="AA18" s="351">
        <v>4</v>
      </c>
      <c r="AB18" s="352"/>
      <c r="AD18" s="299">
        <v>6</v>
      </c>
      <c r="AE18" s="512" t="s">
        <v>3</v>
      </c>
      <c r="AF18" s="512"/>
      <c r="AG18" s="512"/>
      <c r="AH18" s="512"/>
      <c r="AI18" s="512"/>
      <c r="AJ18" s="221"/>
      <c r="AK18" s="222"/>
      <c r="AL18" s="221">
        <f>SUM('女子組合せ'!I17)</f>
        <v>110</v>
      </c>
      <c r="AM18" s="102"/>
      <c r="AN18" s="102"/>
      <c r="AO18" s="102"/>
      <c r="AP18" s="102"/>
      <c r="AQ18" s="111"/>
      <c r="AR18" s="101"/>
      <c r="AS18" s="490" t="s">
        <v>278</v>
      </c>
      <c r="AT18" s="491"/>
      <c r="AU18" s="341" t="s">
        <v>367</v>
      </c>
      <c r="AV18" s="338"/>
      <c r="AW18" s="338" t="s">
        <v>333</v>
      </c>
      <c r="AX18" s="338"/>
      <c r="AY18" s="506"/>
      <c r="AZ18" s="506"/>
      <c r="BA18" s="338" t="s">
        <v>316</v>
      </c>
      <c r="BB18" s="497"/>
      <c r="BC18" s="498">
        <v>4</v>
      </c>
      <c r="BD18" s="499"/>
    </row>
    <row r="19" spans="2:56" ht="19.5" customHeight="1" thickBot="1">
      <c r="B19" s="299"/>
      <c r="C19" s="512"/>
      <c r="D19" s="512"/>
      <c r="E19" s="512"/>
      <c r="F19" s="512"/>
      <c r="G19" s="512"/>
      <c r="H19" s="207"/>
      <c r="I19" s="209"/>
      <c r="J19" s="480" t="s">
        <v>247</v>
      </c>
      <c r="K19" s="211"/>
      <c r="L19" s="74"/>
      <c r="M19" s="74"/>
      <c r="N19" s="74"/>
      <c r="O19" s="101"/>
      <c r="P19" s="101"/>
      <c r="Q19" s="500" t="s">
        <v>287</v>
      </c>
      <c r="R19" s="501"/>
      <c r="S19" s="362" t="s">
        <v>351</v>
      </c>
      <c r="T19" s="280"/>
      <c r="U19" s="280" t="s">
        <v>364</v>
      </c>
      <c r="V19" s="280"/>
      <c r="W19" s="280" t="s">
        <v>308</v>
      </c>
      <c r="X19" s="280"/>
      <c r="Y19" s="356"/>
      <c r="Z19" s="363"/>
      <c r="AA19" s="353">
        <v>6</v>
      </c>
      <c r="AB19" s="354"/>
      <c r="AD19" s="299"/>
      <c r="AE19" s="512"/>
      <c r="AF19" s="512"/>
      <c r="AG19" s="512"/>
      <c r="AH19" s="512"/>
      <c r="AI19" s="512"/>
      <c r="AJ19" s="102"/>
      <c r="AK19" s="191"/>
      <c r="AL19" s="515" t="s">
        <v>254</v>
      </c>
      <c r="AM19" s="226">
        <f>SUM('女子組合せ'!K18)</f>
        <v>61</v>
      </c>
      <c r="AN19" s="102"/>
      <c r="AO19" s="513" t="s">
        <v>156</v>
      </c>
      <c r="AP19" s="514"/>
      <c r="AQ19" s="111"/>
      <c r="AR19" s="101"/>
      <c r="AS19" s="500" t="s">
        <v>285</v>
      </c>
      <c r="AT19" s="501"/>
      <c r="AU19" s="511" t="s">
        <v>348</v>
      </c>
      <c r="AV19" s="510"/>
      <c r="AW19" s="510" t="s">
        <v>369</v>
      </c>
      <c r="AX19" s="510"/>
      <c r="AY19" s="510" t="s">
        <v>317</v>
      </c>
      <c r="AZ19" s="510"/>
      <c r="BA19" s="504"/>
      <c r="BB19" s="505"/>
      <c r="BC19" s="494">
        <v>5</v>
      </c>
      <c r="BD19" s="495"/>
    </row>
    <row r="20" spans="2:56" ht="19.5" customHeight="1" thickBot="1">
      <c r="B20" s="299">
        <v>7</v>
      </c>
      <c r="C20" s="512" t="s">
        <v>163</v>
      </c>
      <c r="D20" s="512"/>
      <c r="E20" s="512"/>
      <c r="F20" s="512"/>
      <c r="G20" s="512"/>
      <c r="H20" s="74">
        <f>SUM('男子組合せ'!G19)</f>
        <v>64</v>
      </c>
      <c r="I20" s="180"/>
      <c r="J20" s="480"/>
      <c r="K20" s="211">
        <f>SUM('男子組合せ'!K19)</f>
        <v>113</v>
      </c>
      <c r="L20" s="80"/>
      <c r="M20" s="74"/>
      <c r="N20" s="74"/>
      <c r="O20" s="101"/>
      <c r="P20" s="101"/>
      <c r="Q20" s="87"/>
      <c r="R20" s="104"/>
      <c r="S20" s="104"/>
      <c r="T20" s="104"/>
      <c r="U20" s="104"/>
      <c r="V20" s="104"/>
      <c r="W20" s="104"/>
      <c r="X20" s="105"/>
      <c r="Y20" s="104"/>
      <c r="Z20" s="104"/>
      <c r="AA20" s="104"/>
      <c r="AB20" s="105"/>
      <c r="AD20" s="299">
        <v>7</v>
      </c>
      <c r="AE20" s="512" t="s">
        <v>10</v>
      </c>
      <c r="AF20" s="512"/>
      <c r="AG20" s="512"/>
      <c r="AH20" s="512"/>
      <c r="AI20" s="512"/>
      <c r="AJ20" s="185"/>
      <c r="AK20" s="188"/>
      <c r="AL20" s="516"/>
      <c r="AM20" s="227"/>
      <c r="AN20" s="102"/>
      <c r="AO20" s="514"/>
      <c r="AP20" s="514"/>
      <c r="AQ20" s="111"/>
      <c r="AR20" s="101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</row>
    <row r="21" spans="2:56" ht="19.5" customHeight="1" thickBot="1">
      <c r="B21" s="299"/>
      <c r="C21" s="512"/>
      <c r="D21" s="512"/>
      <c r="E21" s="512"/>
      <c r="F21" s="512"/>
      <c r="G21" s="512"/>
      <c r="H21" s="484" t="s">
        <v>100</v>
      </c>
      <c r="I21" s="214"/>
      <c r="J21" s="74"/>
      <c r="K21" s="256"/>
      <c r="L21" s="74"/>
      <c r="M21" s="481" t="s">
        <v>6</v>
      </c>
      <c r="N21" s="481"/>
      <c r="O21" s="101"/>
      <c r="P21" s="101"/>
      <c r="Q21" s="89" t="s">
        <v>105</v>
      </c>
      <c r="R21" s="104"/>
      <c r="S21" s="104"/>
      <c r="T21" s="104"/>
      <c r="U21" s="104"/>
      <c r="V21" s="104"/>
      <c r="W21" s="104"/>
      <c r="X21" s="105"/>
      <c r="Y21" s="104"/>
      <c r="Z21" s="104"/>
      <c r="AA21" s="104"/>
      <c r="AB21" s="105"/>
      <c r="AD21" s="299"/>
      <c r="AE21" s="512"/>
      <c r="AF21" s="512"/>
      <c r="AG21" s="512"/>
      <c r="AH21" s="512"/>
      <c r="AI21" s="512"/>
      <c r="AJ21" s="102"/>
      <c r="AK21" s="191"/>
      <c r="AL21" s="102">
        <f>SUM('女子組合せ'!I20)</f>
        <v>83</v>
      </c>
      <c r="AM21" s="559" t="s">
        <v>255</v>
      </c>
      <c r="AN21" s="248"/>
      <c r="AO21" s="102"/>
      <c r="AP21" s="102"/>
      <c r="AQ21" s="111"/>
      <c r="AR21" s="101"/>
      <c r="AS21" s="89" t="s">
        <v>105</v>
      </c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</row>
    <row r="22" spans="2:56" ht="19.5" customHeight="1" thickBot="1">
      <c r="B22" s="299">
        <v>8</v>
      </c>
      <c r="C22" s="512" t="s">
        <v>54</v>
      </c>
      <c r="D22" s="512"/>
      <c r="E22" s="512"/>
      <c r="F22" s="512"/>
      <c r="G22" s="512"/>
      <c r="H22" s="550"/>
      <c r="I22" s="213"/>
      <c r="J22" s="206">
        <f>SUM('男子組合せ'!I21)</f>
        <v>76</v>
      </c>
      <c r="K22" s="479" t="s">
        <v>248</v>
      </c>
      <c r="L22" s="74"/>
      <c r="M22" s="481"/>
      <c r="N22" s="481"/>
      <c r="O22" s="101"/>
      <c r="P22" s="101"/>
      <c r="Q22" s="104"/>
      <c r="R22" s="104"/>
      <c r="S22" s="104"/>
      <c r="T22" s="104"/>
      <c r="U22" s="104"/>
      <c r="V22" s="104"/>
      <c r="W22" s="104"/>
      <c r="X22" s="105"/>
      <c r="Y22" s="104"/>
      <c r="Z22" s="104"/>
      <c r="AA22" s="104"/>
      <c r="AB22" s="105"/>
      <c r="AC22" s="43"/>
      <c r="AD22" s="299">
        <v>8</v>
      </c>
      <c r="AE22" s="512" t="s">
        <v>54</v>
      </c>
      <c r="AF22" s="512"/>
      <c r="AG22" s="512"/>
      <c r="AH22" s="512"/>
      <c r="AI22" s="512"/>
      <c r="AJ22" s="185"/>
      <c r="AK22" s="188"/>
      <c r="AL22" s="185">
        <f>SUM('女子組合せ'!I21)</f>
        <v>49</v>
      </c>
      <c r="AM22" s="560"/>
      <c r="AN22" s="237"/>
      <c r="AO22" s="236"/>
      <c r="AP22" s="236"/>
      <c r="AQ22" s="111"/>
      <c r="AR22" s="101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</row>
    <row r="23" spans="2:56" ht="19.5" customHeight="1" thickBot="1">
      <c r="B23" s="299"/>
      <c r="C23" s="512"/>
      <c r="D23" s="512"/>
      <c r="E23" s="512"/>
      <c r="F23" s="512"/>
      <c r="G23" s="512"/>
      <c r="H23" s="74">
        <f>SUM('男子組合せ'!G22)</f>
        <v>71</v>
      </c>
      <c r="I23" s="180"/>
      <c r="J23" s="74"/>
      <c r="K23" s="479"/>
      <c r="L23" s="257"/>
      <c r="M23" s="258"/>
      <c r="N23" s="258"/>
      <c r="O23" s="101"/>
      <c r="P23" s="101"/>
      <c r="Q23" s="540"/>
      <c r="R23" s="541"/>
      <c r="S23" s="541"/>
      <c r="T23" s="541"/>
      <c r="U23" s="541"/>
      <c r="V23" s="542"/>
      <c r="W23" s="536" t="s">
        <v>265</v>
      </c>
      <c r="X23" s="543"/>
      <c r="Y23" s="543" t="s">
        <v>266</v>
      </c>
      <c r="Z23" s="537"/>
      <c r="AA23" s="104"/>
      <c r="AB23" s="105"/>
      <c r="AD23" s="299"/>
      <c r="AE23" s="512"/>
      <c r="AF23" s="512"/>
      <c r="AG23" s="512"/>
      <c r="AH23" s="512"/>
      <c r="AI23" s="512"/>
      <c r="AJ23" s="102"/>
      <c r="AK23" s="191"/>
      <c r="AL23" s="530" t="s">
        <v>256</v>
      </c>
      <c r="AM23" s="247"/>
      <c r="AN23" s="102"/>
      <c r="AO23" s="102"/>
      <c r="AP23" s="102"/>
      <c r="AQ23" s="111"/>
      <c r="AR23" s="101"/>
      <c r="AS23" s="540"/>
      <c r="AT23" s="541"/>
      <c r="AU23" s="541"/>
      <c r="AV23" s="541"/>
      <c r="AW23" s="541"/>
      <c r="AX23" s="542"/>
      <c r="AY23" s="536" t="s">
        <v>265</v>
      </c>
      <c r="AZ23" s="543"/>
      <c r="BA23" s="543" t="s">
        <v>266</v>
      </c>
      <c r="BB23" s="537"/>
      <c r="BC23" s="104"/>
      <c r="BD23" s="104"/>
    </row>
    <row r="24" spans="2:56" ht="19.5" customHeight="1" thickBot="1">
      <c r="B24" s="299">
        <v>9</v>
      </c>
      <c r="C24" s="512" t="s">
        <v>230</v>
      </c>
      <c r="D24" s="512"/>
      <c r="E24" s="512"/>
      <c r="F24" s="512"/>
      <c r="G24" s="512"/>
      <c r="H24" s="74">
        <f>SUM('男子組合せ'!G23)</f>
        <v>73</v>
      </c>
      <c r="I24" s="180"/>
      <c r="J24" s="74"/>
      <c r="K24" s="179"/>
      <c r="L24" s="86"/>
      <c r="M24" s="175"/>
      <c r="N24" s="175"/>
      <c r="O24" s="101"/>
      <c r="P24" s="101"/>
      <c r="Q24" s="517" t="s">
        <v>139</v>
      </c>
      <c r="R24" s="518"/>
      <c r="S24" s="518"/>
      <c r="T24" s="518"/>
      <c r="U24" s="518"/>
      <c r="V24" s="518"/>
      <c r="W24" s="535" t="s">
        <v>72</v>
      </c>
      <c r="X24" s="518"/>
      <c r="Y24" s="518"/>
      <c r="Z24" s="519"/>
      <c r="AA24" s="104"/>
      <c r="AB24" s="105"/>
      <c r="AD24" s="299">
        <v>9</v>
      </c>
      <c r="AE24" s="512" t="s">
        <v>156</v>
      </c>
      <c r="AF24" s="512"/>
      <c r="AG24" s="512"/>
      <c r="AH24" s="512"/>
      <c r="AI24" s="512"/>
      <c r="AJ24" s="221"/>
      <c r="AK24" s="222"/>
      <c r="AL24" s="531"/>
      <c r="AM24" s="226">
        <f>SUM('女子組合せ'!K23)</f>
        <v>65</v>
      </c>
      <c r="AN24" s="102"/>
      <c r="AO24" s="102"/>
      <c r="AP24" s="102"/>
      <c r="AQ24" s="111"/>
      <c r="AR24" s="101"/>
      <c r="AS24" s="517" t="s">
        <v>154</v>
      </c>
      <c r="AT24" s="518"/>
      <c r="AU24" s="518"/>
      <c r="AV24" s="518"/>
      <c r="AW24" s="518"/>
      <c r="AX24" s="518"/>
      <c r="AY24" s="496" t="s">
        <v>49</v>
      </c>
      <c r="AZ24" s="492"/>
      <c r="BA24" s="492"/>
      <c r="BB24" s="493"/>
      <c r="BC24" s="104"/>
      <c r="BD24" s="104"/>
    </row>
    <row r="25" spans="2:56" ht="19.5" customHeight="1" thickBot="1">
      <c r="B25" s="299"/>
      <c r="C25" s="512"/>
      <c r="D25" s="512"/>
      <c r="E25" s="512"/>
      <c r="F25" s="512"/>
      <c r="G25" s="512"/>
      <c r="H25" s="484" t="s">
        <v>74</v>
      </c>
      <c r="I25" s="182"/>
      <c r="J25" s="74">
        <f>SUM('男子組合せ'!I24)</f>
        <v>56</v>
      </c>
      <c r="K25" s="179"/>
      <c r="L25" s="74"/>
      <c r="M25" s="96"/>
      <c r="N25" s="74"/>
      <c r="O25" s="101"/>
      <c r="P25" s="101"/>
      <c r="Q25" s="520" t="s">
        <v>138</v>
      </c>
      <c r="R25" s="492"/>
      <c r="S25" s="492"/>
      <c r="T25" s="492"/>
      <c r="U25" s="492"/>
      <c r="V25" s="492"/>
      <c r="W25" s="496" t="s">
        <v>73</v>
      </c>
      <c r="X25" s="492"/>
      <c r="Y25" s="492"/>
      <c r="Z25" s="493"/>
      <c r="AA25" s="104"/>
      <c r="AB25" s="105"/>
      <c r="AD25" s="299"/>
      <c r="AE25" s="512"/>
      <c r="AF25" s="512"/>
      <c r="AG25" s="512"/>
      <c r="AH25" s="512"/>
      <c r="AI25" s="512"/>
      <c r="AJ25" s="102"/>
      <c r="AK25" s="191"/>
      <c r="AL25" s="102">
        <f>SUM('女子組合せ'!I24)</f>
        <v>74</v>
      </c>
      <c r="AM25" s="102"/>
      <c r="AN25" s="102"/>
      <c r="AO25" s="102"/>
      <c r="AP25" s="102"/>
      <c r="AQ25" s="111"/>
      <c r="AR25" s="101"/>
      <c r="AS25" s="520" t="s">
        <v>153</v>
      </c>
      <c r="AT25" s="492"/>
      <c r="AU25" s="492"/>
      <c r="AV25" s="492"/>
      <c r="AW25" s="492"/>
      <c r="AX25" s="492"/>
      <c r="AY25" s="496" t="s">
        <v>48</v>
      </c>
      <c r="AZ25" s="492"/>
      <c r="BA25" s="492"/>
      <c r="BB25" s="493"/>
      <c r="BC25" s="104"/>
      <c r="BD25" s="104"/>
    </row>
    <row r="26" spans="2:56" ht="19.5" customHeight="1" thickBot="1">
      <c r="B26" s="299">
        <v>10</v>
      </c>
      <c r="C26" s="512" t="s">
        <v>156</v>
      </c>
      <c r="D26" s="512"/>
      <c r="E26" s="512"/>
      <c r="F26" s="512"/>
      <c r="G26" s="512"/>
      <c r="H26" s="485"/>
      <c r="I26" s="208"/>
      <c r="J26" s="215"/>
      <c r="K26" s="179"/>
      <c r="L26" s="74"/>
      <c r="M26" s="85"/>
      <c r="N26" s="74"/>
      <c r="O26" s="101"/>
      <c r="P26" s="101"/>
      <c r="Q26" s="520" t="s">
        <v>183</v>
      </c>
      <c r="R26" s="492"/>
      <c r="S26" s="492"/>
      <c r="T26" s="492"/>
      <c r="U26" s="492"/>
      <c r="V26" s="492"/>
      <c r="W26" s="496" t="s">
        <v>75</v>
      </c>
      <c r="X26" s="492"/>
      <c r="Y26" s="492"/>
      <c r="Z26" s="493"/>
      <c r="AA26" s="104"/>
      <c r="AB26" s="105"/>
      <c r="AD26" s="299">
        <v>10</v>
      </c>
      <c r="AE26" s="512" t="s">
        <v>128</v>
      </c>
      <c r="AF26" s="512"/>
      <c r="AG26" s="512"/>
      <c r="AH26" s="512"/>
      <c r="AI26" s="512"/>
      <c r="AJ26" s="221"/>
      <c r="AK26" s="222"/>
      <c r="AL26" s="223">
        <f>SUM('女子組合せ'!I25)</f>
        <v>98</v>
      </c>
      <c r="AM26" s="102"/>
      <c r="AN26" s="102"/>
      <c r="AO26" s="102"/>
      <c r="AP26" s="102"/>
      <c r="AQ26" s="111"/>
      <c r="AR26" s="101"/>
      <c r="AS26" s="520" t="s">
        <v>152</v>
      </c>
      <c r="AT26" s="492"/>
      <c r="AU26" s="492"/>
      <c r="AV26" s="492"/>
      <c r="AW26" s="492"/>
      <c r="AX26" s="492"/>
      <c r="AY26" s="496" t="s">
        <v>74</v>
      </c>
      <c r="AZ26" s="492"/>
      <c r="BA26" s="492"/>
      <c r="BB26" s="493"/>
      <c r="BC26" s="104"/>
      <c r="BD26" s="104"/>
    </row>
    <row r="27" spans="2:56" ht="19.5" customHeight="1" thickBot="1">
      <c r="B27" s="299"/>
      <c r="C27" s="512"/>
      <c r="D27" s="512"/>
      <c r="E27" s="512"/>
      <c r="F27" s="512"/>
      <c r="G27" s="512"/>
      <c r="H27" s="207">
        <f>SUM('男子組合せ'!G26)</f>
        <v>106</v>
      </c>
      <c r="I27" s="180"/>
      <c r="J27" s="480" t="s">
        <v>74</v>
      </c>
      <c r="K27" s="235">
        <f>SUM('男子組合せ'!K26)</f>
        <v>69</v>
      </c>
      <c r="L27" s="74"/>
      <c r="M27" s="82"/>
      <c r="N27" s="74"/>
      <c r="O27" s="101"/>
      <c r="P27" s="101"/>
      <c r="Q27" s="521" t="s">
        <v>184</v>
      </c>
      <c r="R27" s="522"/>
      <c r="S27" s="522"/>
      <c r="T27" s="522"/>
      <c r="U27" s="522"/>
      <c r="V27" s="522"/>
      <c r="W27" s="538" t="s">
        <v>83</v>
      </c>
      <c r="X27" s="522"/>
      <c r="Y27" s="522"/>
      <c r="Z27" s="534"/>
      <c r="AA27" s="104"/>
      <c r="AB27" s="105"/>
      <c r="AD27" s="299"/>
      <c r="AE27" s="512"/>
      <c r="AF27" s="512"/>
      <c r="AG27" s="512"/>
      <c r="AH27" s="512"/>
      <c r="AI27" s="512"/>
      <c r="AJ27" s="102"/>
      <c r="AK27" s="191"/>
      <c r="AL27" s="515" t="s">
        <v>257</v>
      </c>
      <c r="AM27" s="226">
        <f>SUM('女子組合せ'!K26)</f>
        <v>105</v>
      </c>
      <c r="AN27" s="102"/>
      <c r="AO27" s="513" t="s">
        <v>128</v>
      </c>
      <c r="AP27" s="514"/>
      <c r="AQ27" s="111"/>
      <c r="AR27" s="101"/>
      <c r="AS27" s="521" t="s">
        <v>151</v>
      </c>
      <c r="AT27" s="522"/>
      <c r="AU27" s="522"/>
      <c r="AV27" s="522"/>
      <c r="AW27" s="522"/>
      <c r="AX27" s="522"/>
      <c r="AY27" s="523" t="s">
        <v>84</v>
      </c>
      <c r="AZ27" s="507"/>
      <c r="BA27" s="507"/>
      <c r="BB27" s="508"/>
      <c r="BC27" s="104"/>
      <c r="BD27" s="104"/>
    </row>
    <row r="28" spans="2:56" ht="19.5" customHeight="1" thickBot="1">
      <c r="B28" s="299">
        <v>11</v>
      </c>
      <c r="C28" s="512" t="s">
        <v>159</v>
      </c>
      <c r="D28" s="512"/>
      <c r="E28" s="512"/>
      <c r="F28" s="512"/>
      <c r="G28" s="512"/>
      <c r="H28" s="74"/>
      <c r="I28" s="180"/>
      <c r="J28" s="480"/>
      <c r="K28" s="211"/>
      <c r="L28" s="68"/>
      <c r="M28" s="74"/>
      <c r="N28" s="74"/>
      <c r="O28" s="101"/>
      <c r="P28" s="101"/>
      <c r="Q28" s="517" t="s">
        <v>185</v>
      </c>
      <c r="R28" s="518"/>
      <c r="S28" s="518"/>
      <c r="T28" s="518"/>
      <c r="U28" s="518"/>
      <c r="V28" s="518"/>
      <c r="W28" s="535"/>
      <c r="X28" s="518"/>
      <c r="Y28" s="518" t="s">
        <v>72</v>
      </c>
      <c r="Z28" s="519"/>
      <c r="AA28" s="104"/>
      <c r="AB28" s="105"/>
      <c r="AD28" s="299">
        <v>11</v>
      </c>
      <c r="AE28" s="512" t="s">
        <v>157</v>
      </c>
      <c r="AF28" s="512"/>
      <c r="AG28" s="512"/>
      <c r="AH28" s="512"/>
      <c r="AI28" s="512"/>
      <c r="AJ28" s="185"/>
      <c r="AK28" s="188"/>
      <c r="AL28" s="516"/>
      <c r="AM28" s="225"/>
      <c r="AN28" s="226"/>
      <c r="AO28" s="514"/>
      <c r="AP28" s="514"/>
      <c r="AQ28" s="111"/>
      <c r="AR28" s="101"/>
      <c r="AS28" s="517" t="s">
        <v>150</v>
      </c>
      <c r="AT28" s="518"/>
      <c r="AU28" s="518"/>
      <c r="AV28" s="518"/>
      <c r="AW28" s="518"/>
      <c r="AX28" s="518"/>
      <c r="AY28" s="509"/>
      <c r="AZ28" s="502"/>
      <c r="BA28" s="502" t="s">
        <v>49</v>
      </c>
      <c r="BB28" s="503"/>
      <c r="BC28" s="104"/>
      <c r="BD28" s="104"/>
    </row>
    <row r="29" spans="2:56" ht="19.5" customHeight="1" thickBot="1">
      <c r="B29" s="299"/>
      <c r="C29" s="512"/>
      <c r="D29" s="512"/>
      <c r="E29" s="512"/>
      <c r="F29" s="512"/>
      <c r="G29" s="512"/>
      <c r="H29" s="207"/>
      <c r="I29" s="209"/>
      <c r="J29" s="206">
        <f>SUM('男子組合せ'!I28)</f>
        <v>80</v>
      </c>
      <c r="K29" s="74"/>
      <c r="L29" s="74"/>
      <c r="M29" s="74"/>
      <c r="N29" s="74"/>
      <c r="O29" s="101"/>
      <c r="P29" s="101"/>
      <c r="Q29" s="520" t="s">
        <v>186</v>
      </c>
      <c r="R29" s="492"/>
      <c r="S29" s="492"/>
      <c r="T29" s="492"/>
      <c r="U29" s="492"/>
      <c r="V29" s="492"/>
      <c r="W29" s="496"/>
      <c r="X29" s="492"/>
      <c r="Y29" s="492" t="s">
        <v>73</v>
      </c>
      <c r="Z29" s="493"/>
      <c r="AA29" s="104"/>
      <c r="AB29" s="105"/>
      <c r="AD29" s="299"/>
      <c r="AE29" s="512"/>
      <c r="AF29" s="512"/>
      <c r="AG29" s="512"/>
      <c r="AH29" s="512"/>
      <c r="AI29" s="512"/>
      <c r="AJ29" s="102"/>
      <c r="AK29" s="191"/>
      <c r="AL29" s="102">
        <f>SUM('女子組合せ'!I28)</f>
        <v>56</v>
      </c>
      <c r="AM29" s="568" t="s">
        <v>259</v>
      </c>
      <c r="AN29" s="249"/>
      <c r="AO29" s="221"/>
      <c r="AP29" s="221"/>
      <c r="AQ29" s="111"/>
      <c r="AR29" s="101"/>
      <c r="AS29" s="520" t="s">
        <v>195</v>
      </c>
      <c r="AT29" s="492"/>
      <c r="AU29" s="492"/>
      <c r="AV29" s="492"/>
      <c r="AW29" s="492"/>
      <c r="AX29" s="492"/>
      <c r="AY29" s="496"/>
      <c r="AZ29" s="492"/>
      <c r="BA29" s="492" t="s">
        <v>48</v>
      </c>
      <c r="BB29" s="493"/>
      <c r="BC29" s="104"/>
      <c r="BD29" s="104"/>
    </row>
    <row r="30" spans="2:56" ht="19.5" customHeight="1" thickBot="1">
      <c r="B30" s="299">
        <v>12</v>
      </c>
      <c r="C30" s="512" t="s">
        <v>128</v>
      </c>
      <c r="D30" s="512"/>
      <c r="E30" s="512"/>
      <c r="F30" s="512"/>
      <c r="G30" s="512"/>
      <c r="H30" s="204"/>
      <c r="I30" s="217"/>
      <c r="J30" s="204">
        <f>SUM('男子組合せ'!I29)</f>
        <v>102</v>
      </c>
      <c r="K30" s="74"/>
      <c r="L30" s="74"/>
      <c r="M30" s="74"/>
      <c r="N30" s="74"/>
      <c r="O30" s="101"/>
      <c r="P30" s="101"/>
      <c r="Q30" s="520" t="s">
        <v>187</v>
      </c>
      <c r="R30" s="492"/>
      <c r="S30" s="492"/>
      <c r="T30" s="492"/>
      <c r="U30" s="492"/>
      <c r="V30" s="492"/>
      <c r="W30" s="496"/>
      <c r="X30" s="492"/>
      <c r="Y30" s="492" t="s">
        <v>75</v>
      </c>
      <c r="Z30" s="493"/>
      <c r="AA30" s="104"/>
      <c r="AB30" s="105"/>
      <c r="AD30" s="299">
        <v>12</v>
      </c>
      <c r="AE30" s="512" t="s">
        <v>181</v>
      </c>
      <c r="AF30" s="512"/>
      <c r="AG30" s="512"/>
      <c r="AH30" s="512"/>
      <c r="AI30" s="512"/>
      <c r="AJ30" s="185"/>
      <c r="AK30" s="188"/>
      <c r="AL30" s="185">
        <f>SUM('女子組合せ'!I29)</f>
        <v>32</v>
      </c>
      <c r="AM30" s="569"/>
      <c r="AN30" s="102"/>
      <c r="AO30" s="102"/>
      <c r="AP30" s="102"/>
      <c r="AQ30" s="111"/>
      <c r="AR30" s="101"/>
      <c r="AS30" s="520" t="s">
        <v>149</v>
      </c>
      <c r="AT30" s="492"/>
      <c r="AU30" s="492"/>
      <c r="AV30" s="492"/>
      <c r="AW30" s="492"/>
      <c r="AX30" s="492"/>
      <c r="AY30" s="496"/>
      <c r="AZ30" s="492"/>
      <c r="BA30" s="492" t="s">
        <v>74</v>
      </c>
      <c r="BB30" s="493"/>
      <c r="BC30" s="104"/>
      <c r="BD30" s="104"/>
    </row>
    <row r="31" spans="2:56" ht="19.5" customHeight="1" thickBot="1">
      <c r="B31" s="299"/>
      <c r="C31" s="512"/>
      <c r="D31" s="512"/>
      <c r="E31" s="512"/>
      <c r="F31" s="512"/>
      <c r="G31" s="512"/>
      <c r="H31" s="74"/>
      <c r="I31" s="180"/>
      <c r="J31" s="480" t="s">
        <v>84</v>
      </c>
      <c r="K31" s="211"/>
      <c r="L31" s="74"/>
      <c r="M31" s="74"/>
      <c r="N31" s="74"/>
      <c r="O31" s="101"/>
      <c r="P31" s="101"/>
      <c r="Q31" s="521" t="s">
        <v>188</v>
      </c>
      <c r="R31" s="522"/>
      <c r="S31" s="522"/>
      <c r="T31" s="522"/>
      <c r="U31" s="522"/>
      <c r="V31" s="522"/>
      <c r="W31" s="538"/>
      <c r="X31" s="522"/>
      <c r="Y31" s="522" t="s">
        <v>83</v>
      </c>
      <c r="Z31" s="534"/>
      <c r="AA31" s="104"/>
      <c r="AB31" s="105"/>
      <c r="AD31" s="299"/>
      <c r="AE31" s="512"/>
      <c r="AF31" s="512"/>
      <c r="AG31" s="512"/>
      <c r="AH31" s="512"/>
      <c r="AI31" s="512"/>
      <c r="AJ31" s="102"/>
      <c r="AK31" s="191"/>
      <c r="AL31" s="530" t="s">
        <v>258</v>
      </c>
      <c r="AM31" s="187"/>
      <c r="AN31" s="102"/>
      <c r="AO31" s="102"/>
      <c r="AP31" s="102"/>
      <c r="AQ31" s="111"/>
      <c r="AR31" s="101"/>
      <c r="AS31" s="521" t="s">
        <v>148</v>
      </c>
      <c r="AT31" s="522"/>
      <c r="AU31" s="522"/>
      <c r="AV31" s="522"/>
      <c r="AW31" s="522"/>
      <c r="AX31" s="522"/>
      <c r="AY31" s="538"/>
      <c r="AZ31" s="522"/>
      <c r="BA31" s="522" t="s">
        <v>84</v>
      </c>
      <c r="BB31" s="534"/>
      <c r="BC31" s="104"/>
      <c r="BD31" s="104"/>
    </row>
    <row r="32" spans="2:56" ht="19.5" customHeight="1" thickBot="1">
      <c r="B32" s="299">
        <v>13</v>
      </c>
      <c r="C32" s="512" t="s">
        <v>11</v>
      </c>
      <c r="D32" s="512"/>
      <c r="E32" s="512"/>
      <c r="F32" s="512"/>
      <c r="G32" s="512"/>
      <c r="H32" s="74">
        <f>SUM('男子組合せ'!G31)</f>
        <v>68</v>
      </c>
      <c r="I32" s="180"/>
      <c r="J32" s="480"/>
      <c r="K32" s="211">
        <f>SUM('男子組合せ'!K31)</f>
        <v>105</v>
      </c>
      <c r="L32" s="80"/>
      <c r="M32" s="74"/>
      <c r="N32" s="74"/>
      <c r="O32" s="101"/>
      <c r="P32" s="101"/>
      <c r="Q32" s="104"/>
      <c r="R32" s="104"/>
      <c r="S32" s="104"/>
      <c r="T32" s="104"/>
      <c r="U32" s="104"/>
      <c r="V32" s="104"/>
      <c r="W32" s="104"/>
      <c r="X32" s="105"/>
      <c r="Y32" s="104"/>
      <c r="Z32" s="104"/>
      <c r="AA32" s="63"/>
      <c r="AB32" s="105"/>
      <c r="AD32" s="299">
        <v>13</v>
      </c>
      <c r="AE32" s="512" t="s">
        <v>161</v>
      </c>
      <c r="AF32" s="512"/>
      <c r="AG32" s="512"/>
      <c r="AH32" s="512"/>
      <c r="AI32" s="512"/>
      <c r="AJ32" s="102"/>
      <c r="AK32" s="222"/>
      <c r="AL32" s="531"/>
      <c r="AM32" s="237">
        <f>SUM('女子組合せ'!K31)</f>
        <v>58</v>
      </c>
      <c r="AN32" s="102"/>
      <c r="AO32" s="102"/>
      <c r="AP32" s="102"/>
      <c r="AQ32" s="111"/>
      <c r="AR32" s="101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</row>
    <row r="33" spans="2:56" ht="19.5" customHeight="1" thickBot="1">
      <c r="B33" s="299"/>
      <c r="C33" s="512"/>
      <c r="D33" s="512"/>
      <c r="E33" s="512"/>
      <c r="F33" s="512"/>
      <c r="G33" s="512"/>
      <c r="H33" s="553" t="s">
        <v>84</v>
      </c>
      <c r="I33" s="205"/>
      <c r="J33" s="216"/>
      <c r="K33" s="256"/>
      <c r="L33" s="74"/>
      <c r="M33" s="481" t="s">
        <v>128</v>
      </c>
      <c r="N33" s="481"/>
      <c r="O33" s="101"/>
      <c r="P33" s="101"/>
      <c r="Q33" s="443"/>
      <c r="R33" s="444"/>
      <c r="S33" s="444"/>
      <c r="T33" s="444"/>
      <c r="U33" s="444"/>
      <c r="V33" s="445"/>
      <c r="W33" s="536" t="s">
        <v>265</v>
      </c>
      <c r="X33" s="537"/>
      <c r="Y33" s="104"/>
      <c r="Z33" s="104"/>
      <c r="AA33" s="63"/>
      <c r="AB33" s="105"/>
      <c r="AD33" s="299"/>
      <c r="AE33" s="512"/>
      <c r="AF33" s="512"/>
      <c r="AG33" s="512"/>
      <c r="AH33" s="512"/>
      <c r="AI33" s="512"/>
      <c r="AJ33" s="236"/>
      <c r="AK33" s="191"/>
      <c r="AL33" s="102">
        <f>SUM('女子組合せ'!I32)</f>
        <v>115</v>
      </c>
      <c r="AM33" s="102"/>
      <c r="AN33" s="102"/>
      <c r="AO33" s="102"/>
      <c r="AP33" s="102"/>
      <c r="AQ33" s="111"/>
      <c r="AR33" s="101"/>
      <c r="AS33" s="443"/>
      <c r="AT33" s="444"/>
      <c r="AU33" s="444"/>
      <c r="AV33" s="444"/>
      <c r="AW33" s="444"/>
      <c r="AX33" s="445"/>
      <c r="AY33" s="536" t="s">
        <v>265</v>
      </c>
      <c r="AZ33" s="537"/>
      <c r="BA33" s="104"/>
      <c r="BB33" s="104"/>
      <c r="BC33" s="104"/>
      <c r="BD33" s="104"/>
    </row>
    <row r="34" spans="2:56" ht="19.5" customHeight="1" thickBot="1">
      <c r="B34" s="299">
        <v>14</v>
      </c>
      <c r="C34" s="512" t="s">
        <v>55</v>
      </c>
      <c r="D34" s="512"/>
      <c r="E34" s="512"/>
      <c r="F34" s="512"/>
      <c r="G34" s="512"/>
      <c r="H34" s="554"/>
      <c r="I34" s="182"/>
      <c r="J34" s="74">
        <f>SUM('男子組合せ'!I28)</f>
        <v>80</v>
      </c>
      <c r="K34" s="479" t="s">
        <v>81</v>
      </c>
      <c r="L34" s="74"/>
      <c r="M34" s="481"/>
      <c r="N34" s="481"/>
      <c r="O34" s="101"/>
      <c r="P34" s="101"/>
      <c r="Q34" s="517" t="s">
        <v>135</v>
      </c>
      <c r="R34" s="518"/>
      <c r="S34" s="518"/>
      <c r="T34" s="518"/>
      <c r="U34" s="518"/>
      <c r="V34" s="518"/>
      <c r="W34" s="535" t="s">
        <v>101</v>
      </c>
      <c r="X34" s="519"/>
      <c r="Y34" s="104"/>
      <c r="Z34" s="104"/>
      <c r="AA34" s="63"/>
      <c r="AB34" s="105"/>
      <c r="AD34" s="299">
        <v>14</v>
      </c>
      <c r="AE34" s="512" t="s">
        <v>158</v>
      </c>
      <c r="AF34" s="512"/>
      <c r="AG34" s="512"/>
      <c r="AH34" s="512"/>
      <c r="AI34" s="512"/>
      <c r="AJ34" s="221"/>
      <c r="AK34" s="191"/>
      <c r="AL34" s="102">
        <f>SUM('女子組合せ'!I33)</f>
        <v>92</v>
      </c>
      <c r="AM34" s="102"/>
      <c r="AN34" s="102"/>
      <c r="AO34" s="102"/>
      <c r="AP34" s="102"/>
      <c r="AQ34" s="111"/>
      <c r="AR34" s="101"/>
      <c r="AS34" s="529" t="s">
        <v>147</v>
      </c>
      <c r="AT34" s="485"/>
      <c r="AU34" s="485"/>
      <c r="AV34" s="485"/>
      <c r="AW34" s="485"/>
      <c r="AX34" s="485"/>
      <c r="AY34" s="496" t="s">
        <v>76</v>
      </c>
      <c r="AZ34" s="493"/>
      <c r="BA34" s="104"/>
      <c r="BB34" s="101"/>
      <c r="BC34" s="101"/>
      <c r="BD34" s="101"/>
    </row>
    <row r="35" spans="2:56" ht="19.5" customHeight="1" thickBot="1">
      <c r="B35" s="299"/>
      <c r="C35" s="512"/>
      <c r="D35" s="512"/>
      <c r="E35" s="512"/>
      <c r="F35" s="512"/>
      <c r="G35" s="512"/>
      <c r="H35" s="74">
        <f>SUM('男子組合せ'!G34)</f>
        <v>51</v>
      </c>
      <c r="I35" s="180"/>
      <c r="J35" s="74"/>
      <c r="K35" s="479"/>
      <c r="L35" s="257"/>
      <c r="M35" s="258"/>
      <c r="N35" s="258"/>
      <c r="O35" s="101"/>
      <c r="P35" s="101"/>
      <c r="Q35" s="520" t="s">
        <v>133</v>
      </c>
      <c r="R35" s="492"/>
      <c r="S35" s="492"/>
      <c r="T35" s="492"/>
      <c r="U35" s="492"/>
      <c r="V35" s="492"/>
      <c r="W35" s="496" t="s">
        <v>79</v>
      </c>
      <c r="X35" s="493"/>
      <c r="Y35" s="104"/>
      <c r="Z35" s="104"/>
      <c r="AA35" s="63"/>
      <c r="AB35" s="105"/>
      <c r="AD35" s="299"/>
      <c r="AE35" s="512"/>
      <c r="AF35" s="512"/>
      <c r="AG35" s="512"/>
      <c r="AH35" s="512"/>
      <c r="AI35" s="512"/>
      <c r="AJ35" s="102"/>
      <c r="AK35" s="238"/>
      <c r="AL35" s="539" t="s">
        <v>260</v>
      </c>
      <c r="AM35" s="226">
        <f>SUM('女子組合せ'!K34)</f>
        <v>33</v>
      </c>
      <c r="AN35" s="102"/>
      <c r="AO35" s="513" t="s">
        <v>288</v>
      </c>
      <c r="AP35" s="514"/>
      <c r="AQ35" s="111"/>
      <c r="AR35" s="101"/>
      <c r="AS35" s="466" t="s">
        <v>146</v>
      </c>
      <c r="AT35" s="467"/>
      <c r="AU35" s="467"/>
      <c r="AV35" s="467"/>
      <c r="AW35" s="467"/>
      <c r="AX35" s="467"/>
      <c r="AY35" s="496" t="s">
        <v>80</v>
      </c>
      <c r="AZ35" s="493"/>
      <c r="BA35" s="104"/>
      <c r="BB35" s="101"/>
      <c r="BC35" s="101"/>
      <c r="BD35" s="101"/>
    </row>
    <row r="36" spans="2:56" ht="19.5" customHeight="1" thickBot="1">
      <c r="B36" s="299">
        <v>15</v>
      </c>
      <c r="C36" s="512" t="s">
        <v>246</v>
      </c>
      <c r="D36" s="512"/>
      <c r="E36" s="512"/>
      <c r="F36" s="512"/>
      <c r="G36" s="512"/>
      <c r="H36" s="74"/>
      <c r="I36" s="180"/>
      <c r="J36" s="74">
        <f>SUM('男子組合せ'!I35)</f>
        <v>91</v>
      </c>
      <c r="K36" s="179"/>
      <c r="L36" s="86"/>
      <c r="M36" s="175"/>
      <c r="N36" s="175"/>
      <c r="O36" s="101"/>
      <c r="P36" s="101"/>
      <c r="Q36" s="520" t="s">
        <v>189</v>
      </c>
      <c r="R36" s="492"/>
      <c r="S36" s="492"/>
      <c r="T36" s="492"/>
      <c r="U36" s="492"/>
      <c r="V36" s="492"/>
      <c r="W36" s="496" t="s">
        <v>102</v>
      </c>
      <c r="X36" s="493"/>
      <c r="Y36" s="104"/>
      <c r="Z36" s="104"/>
      <c r="AA36" s="63"/>
      <c r="AB36" s="105"/>
      <c r="AD36" s="299">
        <v>15</v>
      </c>
      <c r="AE36" s="512" t="s">
        <v>53</v>
      </c>
      <c r="AF36" s="512"/>
      <c r="AG36" s="512"/>
      <c r="AH36" s="512"/>
      <c r="AI36" s="512"/>
      <c r="AJ36" s="185"/>
      <c r="AK36" s="188"/>
      <c r="AL36" s="516"/>
      <c r="AM36" s="227"/>
      <c r="AN36" s="102"/>
      <c r="AO36" s="514"/>
      <c r="AP36" s="514"/>
      <c r="AQ36" s="111"/>
      <c r="AR36" s="101"/>
      <c r="AS36" s="520" t="s">
        <v>145</v>
      </c>
      <c r="AT36" s="492"/>
      <c r="AU36" s="492"/>
      <c r="AV36" s="492"/>
      <c r="AW36" s="492"/>
      <c r="AX36" s="492"/>
      <c r="AY36" s="496" t="s">
        <v>100</v>
      </c>
      <c r="AZ36" s="493"/>
      <c r="BA36" s="104"/>
      <c r="BB36" s="101"/>
      <c r="BC36" s="101"/>
      <c r="BD36" s="101"/>
    </row>
    <row r="37" spans="2:56" ht="19.5" customHeight="1" thickBot="1">
      <c r="B37" s="299"/>
      <c r="C37" s="512"/>
      <c r="D37" s="512"/>
      <c r="E37" s="512"/>
      <c r="F37" s="512"/>
      <c r="G37" s="512"/>
      <c r="H37" s="207"/>
      <c r="I37" s="209"/>
      <c r="J37" s="551" t="s">
        <v>73</v>
      </c>
      <c r="K37" s="218"/>
      <c r="L37" s="74"/>
      <c r="M37" s="96"/>
      <c r="N37" s="74"/>
      <c r="O37" s="101"/>
      <c r="P37" s="101"/>
      <c r="Q37" s="521" t="s">
        <v>190</v>
      </c>
      <c r="R37" s="522"/>
      <c r="S37" s="522"/>
      <c r="T37" s="522"/>
      <c r="U37" s="522"/>
      <c r="V37" s="522"/>
      <c r="W37" s="538" t="s">
        <v>86</v>
      </c>
      <c r="X37" s="534"/>
      <c r="Y37" s="104"/>
      <c r="Z37" s="104"/>
      <c r="AA37" s="63"/>
      <c r="AB37" s="105"/>
      <c r="AD37" s="299"/>
      <c r="AE37" s="512"/>
      <c r="AF37" s="512"/>
      <c r="AG37" s="512"/>
      <c r="AH37" s="512"/>
      <c r="AI37" s="512"/>
      <c r="AJ37" s="102"/>
      <c r="AK37" s="191"/>
      <c r="AL37" s="102">
        <f>SUM('女子組合せ'!I36)</f>
        <v>75</v>
      </c>
      <c r="AM37" s="559" t="s">
        <v>262</v>
      </c>
      <c r="AN37" s="263"/>
      <c r="AO37" s="221"/>
      <c r="AP37" s="221"/>
      <c r="AQ37" s="111"/>
      <c r="AR37" s="101"/>
      <c r="AS37" s="521" t="s">
        <v>144</v>
      </c>
      <c r="AT37" s="522"/>
      <c r="AU37" s="522"/>
      <c r="AV37" s="522"/>
      <c r="AW37" s="522"/>
      <c r="AX37" s="522"/>
      <c r="AY37" s="538" t="s">
        <v>85</v>
      </c>
      <c r="AZ37" s="534"/>
      <c r="BA37" s="104"/>
      <c r="BB37" s="101"/>
      <c r="BC37" s="101"/>
      <c r="BD37" s="101"/>
    </row>
    <row r="38" spans="2:56" ht="19.5" customHeight="1">
      <c r="B38" s="299">
        <v>16</v>
      </c>
      <c r="C38" s="512" t="s">
        <v>7</v>
      </c>
      <c r="D38" s="512"/>
      <c r="E38" s="512"/>
      <c r="F38" s="512"/>
      <c r="G38" s="512"/>
      <c r="H38" s="74"/>
      <c r="I38" s="183"/>
      <c r="J38" s="552"/>
      <c r="K38" s="74">
        <f>SUM('男子組合せ'!K37)</f>
        <v>58</v>
      </c>
      <c r="L38" s="74"/>
      <c r="M38" s="85"/>
      <c r="N38" s="74"/>
      <c r="O38" s="101"/>
      <c r="P38" s="101"/>
      <c r="Q38" s="104"/>
      <c r="R38" s="104"/>
      <c r="S38" s="104"/>
      <c r="T38" s="104"/>
      <c r="U38" s="104"/>
      <c r="V38" s="104"/>
      <c r="W38" s="104"/>
      <c r="X38" s="105"/>
      <c r="Y38" s="104"/>
      <c r="Z38" s="104"/>
      <c r="AA38" s="63"/>
      <c r="AB38" s="105"/>
      <c r="AD38" s="299">
        <v>16</v>
      </c>
      <c r="AE38" s="512" t="s">
        <v>8</v>
      </c>
      <c r="AF38" s="512"/>
      <c r="AG38" s="512"/>
      <c r="AH38" s="512"/>
      <c r="AI38" s="512"/>
      <c r="AJ38" s="185"/>
      <c r="AK38" s="188"/>
      <c r="AL38" s="185">
        <f>SUM('女子組合せ'!I37)</f>
        <v>0</v>
      </c>
      <c r="AM38" s="560"/>
      <c r="AN38" s="226"/>
      <c r="AO38" s="102"/>
      <c r="AP38" s="102"/>
      <c r="AQ38" s="111"/>
      <c r="AR38" s="101"/>
      <c r="AS38" s="104"/>
      <c r="AT38" s="104"/>
      <c r="AU38" s="104"/>
      <c r="AV38" s="104"/>
      <c r="AW38" s="104"/>
      <c r="AX38" s="104"/>
      <c r="AY38" s="104"/>
      <c r="AZ38" s="104"/>
      <c r="BA38" s="104"/>
      <c r="BB38" s="101"/>
      <c r="BC38" s="101"/>
      <c r="BD38" s="101"/>
    </row>
    <row r="39" spans="2:56" ht="19.5" customHeight="1" thickBot="1">
      <c r="B39" s="299"/>
      <c r="C39" s="512"/>
      <c r="D39" s="512"/>
      <c r="E39" s="512"/>
      <c r="F39" s="512"/>
      <c r="G39" s="512"/>
      <c r="H39" s="178"/>
      <c r="I39" s="180"/>
      <c r="J39" s="74">
        <f>SUM('男子組合せ'!I38)</f>
        <v>81</v>
      </c>
      <c r="K39" s="74"/>
      <c r="L39" s="74"/>
      <c r="M39" s="82"/>
      <c r="N39" s="74"/>
      <c r="O39" s="101"/>
      <c r="P39" s="101"/>
      <c r="Q39" s="98"/>
      <c r="R39" s="98"/>
      <c r="S39" s="98"/>
      <c r="T39" s="98"/>
      <c r="U39" s="98"/>
      <c r="V39" s="98"/>
      <c r="W39" s="98"/>
      <c r="X39" s="98"/>
      <c r="Y39" s="104"/>
      <c r="Z39" s="104"/>
      <c r="AA39" s="63"/>
      <c r="AB39" s="105"/>
      <c r="AD39" s="299"/>
      <c r="AE39" s="512"/>
      <c r="AF39" s="512"/>
      <c r="AG39" s="512"/>
      <c r="AH39" s="512"/>
      <c r="AI39" s="512"/>
      <c r="AJ39" s="102"/>
      <c r="AK39" s="191"/>
      <c r="AL39" s="530" t="s">
        <v>261</v>
      </c>
      <c r="AM39" s="263"/>
      <c r="AN39" s="226"/>
      <c r="AO39" s="102"/>
      <c r="AP39" s="102"/>
      <c r="AQ39" s="111"/>
      <c r="AR39" s="101"/>
      <c r="AS39" s="104"/>
      <c r="AT39" s="104"/>
      <c r="AU39" s="104"/>
      <c r="AV39" s="104"/>
      <c r="AW39" s="104"/>
      <c r="AX39" s="104"/>
      <c r="AY39" s="104"/>
      <c r="AZ39" s="104"/>
      <c r="BA39" s="104"/>
      <c r="BB39" s="101"/>
      <c r="BC39" s="101"/>
      <c r="BD39" s="101"/>
    </row>
    <row r="40" spans="2:56" ht="19.5" customHeight="1" thickBot="1">
      <c r="B40" s="299">
        <v>17</v>
      </c>
      <c r="C40" s="512" t="s">
        <v>8</v>
      </c>
      <c r="D40" s="512"/>
      <c r="E40" s="512"/>
      <c r="F40" s="512"/>
      <c r="G40" s="512"/>
      <c r="H40" s="74"/>
      <c r="I40" s="217"/>
      <c r="J40" s="210">
        <f>SUM('男子組合せ'!I39)</f>
        <v>101</v>
      </c>
      <c r="K40" s="74"/>
      <c r="L40" s="68"/>
      <c r="M40" s="74"/>
      <c r="N40" s="74"/>
      <c r="O40" s="101"/>
      <c r="P40" s="101"/>
      <c r="Q40" s="83" t="s">
        <v>2</v>
      </c>
      <c r="R40" s="104"/>
      <c r="S40" s="104"/>
      <c r="T40" s="104"/>
      <c r="U40" s="104"/>
      <c r="V40" s="104"/>
      <c r="W40" s="104"/>
      <c r="X40" s="105"/>
      <c r="Y40" s="104"/>
      <c r="Z40" s="104"/>
      <c r="AA40" s="63"/>
      <c r="AB40" s="105"/>
      <c r="AD40" s="299">
        <v>17</v>
      </c>
      <c r="AE40" s="512" t="s">
        <v>250</v>
      </c>
      <c r="AF40" s="512"/>
      <c r="AG40" s="512"/>
      <c r="AH40" s="512"/>
      <c r="AI40" s="512"/>
      <c r="AJ40" s="221"/>
      <c r="AK40" s="222"/>
      <c r="AL40" s="531"/>
      <c r="AM40" s="226">
        <f>SUM('女子組合せ'!K39)</f>
        <v>137</v>
      </c>
      <c r="AN40" s="102"/>
      <c r="AO40" s="102"/>
      <c r="AP40" s="102"/>
      <c r="AQ40" s="111"/>
      <c r="AR40" s="101"/>
      <c r="AS40" s="83" t="s">
        <v>2</v>
      </c>
      <c r="AT40" s="90"/>
      <c r="AU40" s="90"/>
      <c r="AV40" s="90"/>
      <c r="AW40" s="104"/>
      <c r="AX40" s="104"/>
      <c r="AY40" s="104"/>
      <c r="AZ40" s="104"/>
      <c r="BA40" s="104"/>
      <c r="BB40" s="101"/>
      <c r="BC40" s="101"/>
      <c r="BD40" s="101"/>
    </row>
    <row r="41" spans="2:56" ht="19.5" customHeight="1" thickBot="1">
      <c r="B41" s="299"/>
      <c r="C41" s="512"/>
      <c r="D41" s="512"/>
      <c r="E41" s="512"/>
      <c r="F41" s="512"/>
      <c r="G41" s="512"/>
      <c r="H41" s="207"/>
      <c r="I41" s="180"/>
      <c r="J41" s="480" t="s">
        <v>48</v>
      </c>
      <c r="K41" s="211">
        <f>SUM('男子組合せ'!K40)</f>
        <v>58</v>
      </c>
      <c r="L41" s="74"/>
      <c r="M41" s="481" t="s">
        <v>288</v>
      </c>
      <c r="N41" s="481"/>
      <c r="O41" s="101"/>
      <c r="P41" s="101"/>
      <c r="Q41" s="104"/>
      <c r="R41" s="104"/>
      <c r="S41" s="104"/>
      <c r="T41" s="104"/>
      <c r="U41" s="104"/>
      <c r="V41" s="104"/>
      <c r="W41" s="104"/>
      <c r="X41" s="105"/>
      <c r="Y41" s="104"/>
      <c r="Z41" s="104"/>
      <c r="AA41" s="63"/>
      <c r="AB41" s="105"/>
      <c r="AD41" s="299"/>
      <c r="AE41" s="512"/>
      <c r="AF41" s="512"/>
      <c r="AG41" s="512"/>
      <c r="AH41" s="512"/>
      <c r="AI41" s="512"/>
      <c r="AJ41" s="102"/>
      <c r="AK41" s="191"/>
      <c r="AL41" s="102">
        <f>SUM('女子組合せ'!I40)</f>
        <v>137</v>
      </c>
      <c r="AM41" s="102"/>
      <c r="AN41" s="102"/>
      <c r="AO41" s="102"/>
      <c r="AP41" s="102"/>
      <c r="AQ41" s="111"/>
      <c r="AR41" s="101"/>
      <c r="AS41" s="104"/>
      <c r="AT41" s="104"/>
      <c r="AU41" s="104"/>
      <c r="AV41" s="104"/>
      <c r="AW41" s="104"/>
      <c r="AX41" s="104"/>
      <c r="AY41" s="104"/>
      <c r="AZ41" s="104"/>
      <c r="BA41" s="104"/>
      <c r="BB41" s="101"/>
      <c r="BC41" s="101"/>
      <c r="BD41" s="101"/>
    </row>
    <row r="42" spans="2:56" ht="19.5" customHeight="1" thickBot="1">
      <c r="B42" s="299">
        <v>18</v>
      </c>
      <c r="C42" s="512" t="s">
        <v>53</v>
      </c>
      <c r="D42" s="512"/>
      <c r="E42" s="512"/>
      <c r="F42" s="512"/>
      <c r="G42" s="512"/>
      <c r="H42" s="177"/>
      <c r="I42" s="183"/>
      <c r="J42" s="552"/>
      <c r="K42" s="212"/>
      <c r="L42" s="74"/>
      <c r="M42" s="481"/>
      <c r="N42" s="481"/>
      <c r="O42" s="101"/>
      <c r="P42" s="101"/>
      <c r="Q42" s="81"/>
      <c r="R42" s="384" t="s">
        <v>263</v>
      </c>
      <c r="S42" s="385"/>
      <c r="T42" s="386" t="s">
        <v>264</v>
      </c>
      <c r="U42" s="385"/>
      <c r="V42" s="386" t="s">
        <v>265</v>
      </c>
      <c r="W42" s="385"/>
      <c r="X42" s="386" t="s">
        <v>266</v>
      </c>
      <c r="Y42" s="387"/>
      <c r="Z42" s="104"/>
      <c r="AA42" s="63"/>
      <c r="AB42" s="105"/>
      <c r="AD42" s="71"/>
      <c r="AE42" s="71"/>
      <c r="AJ42" s="315" t="s">
        <v>191</v>
      </c>
      <c r="AK42" s="567"/>
      <c r="AL42" s="315" t="s">
        <v>192</v>
      </c>
      <c r="AM42" s="315"/>
      <c r="AN42" s="68"/>
      <c r="AO42" s="71"/>
      <c r="AP42" s="71"/>
      <c r="AQ42" s="111"/>
      <c r="AR42" s="101"/>
      <c r="AS42" s="81"/>
      <c r="AT42" s="384" t="s">
        <v>263</v>
      </c>
      <c r="AU42" s="385"/>
      <c r="AV42" s="386" t="s">
        <v>264</v>
      </c>
      <c r="AW42" s="385"/>
      <c r="AX42" s="386" t="s">
        <v>265</v>
      </c>
      <c r="AY42" s="385"/>
      <c r="AZ42" s="386" t="s">
        <v>266</v>
      </c>
      <c r="BA42" s="387"/>
      <c r="BB42" s="101"/>
      <c r="BC42" s="101"/>
      <c r="BD42" s="101"/>
    </row>
    <row r="43" spans="2:56" ht="19.5" customHeight="1" thickTop="1">
      <c r="B43" s="299"/>
      <c r="C43" s="512"/>
      <c r="D43" s="512"/>
      <c r="E43" s="512"/>
      <c r="F43" s="512"/>
      <c r="G43" s="512"/>
      <c r="H43" s="74"/>
      <c r="I43" s="180"/>
      <c r="J43" s="74">
        <f>SUM('男子組合せ'!I42)</f>
        <v>45</v>
      </c>
      <c r="K43" s="555" t="s">
        <v>71</v>
      </c>
      <c r="L43" s="74"/>
      <c r="M43" s="481"/>
      <c r="N43" s="481"/>
      <c r="O43" s="101"/>
      <c r="P43" s="101"/>
      <c r="Q43" s="79">
        <v>1</v>
      </c>
      <c r="R43" s="397" t="s">
        <v>129</v>
      </c>
      <c r="S43" s="396"/>
      <c r="T43" s="395">
        <v>0.3958333333333333</v>
      </c>
      <c r="U43" s="396"/>
      <c r="V43" s="392">
        <v>0.3958333333333333</v>
      </c>
      <c r="W43" s="398"/>
      <c r="X43" s="392">
        <v>0.3958333333333333</v>
      </c>
      <c r="Y43" s="393"/>
      <c r="Z43" s="104"/>
      <c r="AA43" s="63"/>
      <c r="AB43" s="105"/>
      <c r="AD43" s="71"/>
      <c r="AE43" s="71"/>
      <c r="AL43" s="68"/>
      <c r="AM43" s="68"/>
      <c r="AN43" s="102"/>
      <c r="AO43" s="102"/>
      <c r="AP43" s="102"/>
      <c r="AQ43" s="111"/>
      <c r="AR43" s="101"/>
      <c r="AS43" s="79">
        <v>1</v>
      </c>
      <c r="AT43" s="397" t="s">
        <v>129</v>
      </c>
      <c r="AU43" s="396"/>
      <c r="AV43" s="395">
        <v>0.3958333333333333</v>
      </c>
      <c r="AW43" s="396"/>
      <c r="AX43" s="392">
        <v>0.3958333333333333</v>
      </c>
      <c r="AY43" s="398"/>
      <c r="AZ43" s="392">
        <v>0.3958333333333333</v>
      </c>
      <c r="BA43" s="393"/>
      <c r="BB43" s="101"/>
      <c r="BC43" s="101"/>
      <c r="BD43" s="101"/>
    </row>
    <row r="44" spans="2:56" ht="19.5" customHeight="1" thickBot="1">
      <c r="B44" s="299">
        <v>19</v>
      </c>
      <c r="C44" s="512" t="s">
        <v>10</v>
      </c>
      <c r="D44" s="512"/>
      <c r="E44" s="512"/>
      <c r="F44" s="512"/>
      <c r="G44" s="512"/>
      <c r="H44" s="74">
        <f>SUM('男子組合せ'!G43)</f>
        <v>58</v>
      </c>
      <c r="I44" s="180"/>
      <c r="J44" s="74"/>
      <c r="K44" s="555"/>
      <c r="L44" s="261"/>
      <c r="M44" s="204"/>
      <c r="N44" s="204"/>
      <c r="O44" s="101"/>
      <c r="P44" s="101"/>
      <c r="Q44" s="70">
        <v>2</v>
      </c>
      <c r="R44" s="377" t="s">
        <v>129</v>
      </c>
      <c r="S44" s="378"/>
      <c r="T44" s="379">
        <v>0.4583333333333333</v>
      </c>
      <c r="U44" s="378"/>
      <c r="V44" s="379">
        <v>0.4583333333333333</v>
      </c>
      <c r="W44" s="378"/>
      <c r="X44" s="379">
        <v>0.4583333333333333</v>
      </c>
      <c r="Y44" s="380"/>
      <c r="Z44" s="104"/>
      <c r="AA44" s="63"/>
      <c r="AB44" s="105"/>
      <c r="AD44" s="101"/>
      <c r="AE44" s="101"/>
      <c r="AL44" s="101"/>
      <c r="AM44" s="101"/>
      <c r="AN44" s="101"/>
      <c r="AO44" s="101"/>
      <c r="AP44" s="101"/>
      <c r="AQ44" s="101"/>
      <c r="AR44" s="101"/>
      <c r="AS44" s="70">
        <v>2</v>
      </c>
      <c r="AT44" s="377" t="s">
        <v>129</v>
      </c>
      <c r="AU44" s="378"/>
      <c r="AV44" s="379">
        <v>0.4583333333333333</v>
      </c>
      <c r="AW44" s="378"/>
      <c r="AX44" s="379">
        <v>0.4583333333333333</v>
      </c>
      <c r="AY44" s="378"/>
      <c r="AZ44" s="379">
        <v>0.4583333333333333</v>
      </c>
      <c r="BA44" s="380"/>
      <c r="BB44" s="101"/>
      <c r="BC44" s="101"/>
      <c r="BD44" s="101"/>
    </row>
    <row r="45" spans="2:56" ht="19.5" customHeight="1" thickBot="1">
      <c r="B45" s="299"/>
      <c r="C45" s="512"/>
      <c r="D45" s="512"/>
      <c r="E45" s="512"/>
      <c r="F45" s="512"/>
      <c r="G45" s="512"/>
      <c r="H45" s="484" t="s">
        <v>249</v>
      </c>
      <c r="I45" s="182"/>
      <c r="J45" s="210">
        <f>SUM('男子組合せ'!I44)</f>
        <v>68</v>
      </c>
      <c r="K45" s="259"/>
      <c r="L45" s="74"/>
      <c r="M45" s="74"/>
      <c r="N45" s="74"/>
      <c r="O45" s="101"/>
      <c r="P45" s="101"/>
      <c r="Q45" s="70">
        <v>3</v>
      </c>
      <c r="R45" s="377">
        <v>0.5625</v>
      </c>
      <c r="S45" s="378"/>
      <c r="T45" s="379">
        <v>0.5208333333333334</v>
      </c>
      <c r="U45" s="378"/>
      <c r="V45" s="379">
        <v>0.5208333333333334</v>
      </c>
      <c r="W45" s="378"/>
      <c r="X45" s="376">
        <v>0.5208333333333334</v>
      </c>
      <c r="Y45" s="368"/>
      <c r="Z45" s="104"/>
      <c r="AA45" s="104"/>
      <c r="AB45" s="105"/>
      <c r="AD45" s="101"/>
      <c r="AE45" s="101"/>
      <c r="AL45" s="101"/>
      <c r="AM45" s="101"/>
      <c r="AN45" s="101"/>
      <c r="AO45" s="101"/>
      <c r="AP45" s="101"/>
      <c r="AQ45" s="101"/>
      <c r="AR45" s="101"/>
      <c r="AS45" s="70">
        <v>3</v>
      </c>
      <c r="AT45" s="377" t="s">
        <v>129</v>
      </c>
      <c r="AU45" s="378"/>
      <c r="AV45" s="379">
        <v>0.5208333333333334</v>
      </c>
      <c r="AW45" s="378"/>
      <c r="AX45" s="379">
        <v>0.5208333333333334</v>
      </c>
      <c r="AY45" s="378"/>
      <c r="AZ45" s="376">
        <v>0.5208333333333334</v>
      </c>
      <c r="BA45" s="368"/>
      <c r="BB45" s="101"/>
      <c r="BC45" s="101"/>
      <c r="BD45" s="101"/>
    </row>
    <row r="46" spans="2:56" ht="19.5" customHeight="1" thickBot="1">
      <c r="B46" s="299">
        <v>20</v>
      </c>
      <c r="C46" s="512" t="s">
        <v>4</v>
      </c>
      <c r="D46" s="512"/>
      <c r="E46" s="512"/>
      <c r="F46" s="512"/>
      <c r="G46" s="512"/>
      <c r="H46" s="485"/>
      <c r="I46" s="208"/>
      <c r="J46" s="179"/>
      <c r="K46" s="259"/>
      <c r="L46" s="74"/>
      <c r="M46" s="176"/>
      <c r="N46" s="176"/>
      <c r="O46" s="101"/>
      <c r="P46" s="101"/>
      <c r="Q46" s="70">
        <v>4</v>
      </c>
      <c r="R46" s="377">
        <v>0.625</v>
      </c>
      <c r="S46" s="378"/>
      <c r="T46" s="379">
        <v>0.5833333333333334</v>
      </c>
      <c r="U46" s="378"/>
      <c r="V46" s="376">
        <v>0.5833333333333334</v>
      </c>
      <c r="W46" s="366"/>
      <c r="X46" s="376">
        <v>0.583333333333333</v>
      </c>
      <c r="Y46" s="368"/>
      <c r="Z46" s="104"/>
      <c r="AA46" s="104"/>
      <c r="AB46" s="105"/>
      <c r="AD46" s="101"/>
      <c r="AE46" s="101"/>
      <c r="AL46" s="101"/>
      <c r="AM46" s="101"/>
      <c r="AN46" s="101"/>
      <c r="AO46" s="101"/>
      <c r="AP46" s="101"/>
      <c r="AQ46" s="101"/>
      <c r="AR46" s="101"/>
      <c r="AS46" s="70">
        <v>4</v>
      </c>
      <c r="AT46" s="377" t="s">
        <v>129</v>
      </c>
      <c r="AU46" s="378"/>
      <c r="AV46" s="379">
        <v>0.5833333333333334</v>
      </c>
      <c r="AW46" s="378"/>
      <c r="AX46" s="376">
        <v>0.5833333333333334</v>
      </c>
      <c r="AY46" s="366"/>
      <c r="AZ46" s="376">
        <v>0.583333333333333</v>
      </c>
      <c r="BA46" s="368"/>
      <c r="BB46" s="101"/>
      <c r="BC46" s="101"/>
      <c r="BD46" s="101"/>
    </row>
    <row r="47" spans="2:56" ht="19.5" customHeight="1" thickBot="1">
      <c r="B47" s="299"/>
      <c r="C47" s="512"/>
      <c r="D47" s="512"/>
      <c r="E47" s="512"/>
      <c r="F47" s="512"/>
      <c r="G47" s="512"/>
      <c r="H47" s="207">
        <f>SUM('男子組合せ'!G46)</f>
        <v>88</v>
      </c>
      <c r="I47" s="180"/>
      <c r="J47" s="557" t="s">
        <v>83</v>
      </c>
      <c r="K47" s="260"/>
      <c r="L47" s="82"/>
      <c r="M47" s="176"/>
      <c r="N47" s="176"/>
      <c r="O47" s="101"/>
      <c r="P47" s="101"/>
      <c r="Q47" s="70">
        <v>5</v>
      </c>
      <c r="R47" s="377">
        <v>0.6875</v>
      </c>
      <c r="S47" s="556"/>
      <c r="T47" s="379">
        <v>0.6458333333333334</v>
      </c>
      <c r="U47" s="378"/>
      <c r="V47" s="376" t="s">
        <v>129</v>
      </c>
      <c r="W47" s="366"/>
      <c r="X47" s="376" t="s">
        <v>129</v>
      </c>
      <c r="Y47" s="368"/>
      <c r="Z47" s="104"/>
      <c r="AB47" s="65" t="s">
        <v>245</v>
      </c>
      <c r="AC47" s="113"/>
      <c r="AD47" s="45"/>
      <c r="AE47" s="45"/>
      <c r="AF47" s="91"/>
      <c r="AG47" s="91"/>
      <c r="AH47" s="45"/>
      <c r="AI47" s="45"/>
      <c r="AJ47" s="45"/>
      <c r="AK47" s="45"/>
      <c r="AL47" s="45"/>
      <c r="AM47" s="101"/>
      <c r="AN47" s="101"/>
      <c r="AO47" s="101"/>
      <c r="AP47" s="101"/>
      <c r="AQ47" s="101"/>
      <c r="AR47" s="101"/>
      <c r="AS47" s="70">
        <v>5</v>
      </c>
      <c r="AT47" s="377" t="s">
        <v>129</v>
      </c>
      <c r="AU47" s="378"/>
      <c r="AV47" s="379">
        <v>0.6458333333333334</v>
      </c>
      <c r="AW47" s="378"/>
      <c r="AX47" s="376" t="s">
        <v>129</v>
      </c>
      <c r="AY47" s="366"/>
      <c r="AZ47" s="376" t="s">
        <v>129</v>
      </c>
      <c r="BA47" s="368"/>
      <c r="BB47" s="101"/>
      <c r="BC47" s="101"/>
      <c r="BD47" s="101"/>
    </row>
    <row r="48" spans="2:56" ht="19.5" customHeight="1" thickBot="1">
      <c r="B48" s="299">
        <v>21</v>
      </c>
      <c r="C48" s="482" t="s">
        <v>9</v>
      </c>
      <c r="D48" s="482"/>
      <c r="E48" s="482"/>
      <c r="F48" s="482"/>
      <c r="G48" s="482"/>
      <c r="H48" s="204"/>
      <c r="I48" s="217"/>
      <c r="J48" s="558"/>
      <c r="K48" s="211">
        <f>SUM('男子組合せ'!K46)</f>
        <v>97</v>
      </c>
      <c r="L48" s="86"/>
      <c r="M48" s="175"/>
      <c r="N48" s="175"/>
      <c r="O48" s="101"/>
      <c r="P48" s="101"/>
      <c r="Q48" s="67">
        <v>6</v>
      </c>
      <c r="R48" s="381" t="s">
        <v>129</v>
      </c>
      <c r="S48" s="287"/>
      <c r="T48" s="382">
        <v>0.7083333333333334</v>
      </c>
      <c r="U48" s="287"/>
      <c r="V48" s="382" t="s">
        <v>129</v>
      </c>
      <c r="W48" s="287"/>
      <c r="X48" s="382" t="s">
        <v>129</v>
      </c>
      <c r="Y48" s="370"/>
      <c r="Z48" s="104"/>
      <c r="AB48" s="63"/>
      <c r="AC48" s="63"/>
      <c r="AD48" s="45"/>
      <c r="AE48" s="45"/>
      <c r="AF48" s="91"/>
      <c r="AG48" s="91"/>
      <c r="AH48" s="45"/>
      <c r="AI48" s="45"/>
      <c r="AJ48" s="45"/>
      <c r="AK48" s="45"/>
      <c r="AL48" s="45"/>
      <c r="AM48" s="101"/>
      <c r="AN48" s="101"/>
      <c r="AO48" s="101"/>
      <c r="AP48" s="101"/>
      <c r="AQ48" s="101"/>
      <c r="AR48" s="101"/>
      <c r="AS48" s="67">
        <v>6</v>
      </c>
      <c r="AT48" s="381" t="s">
        <v>129</v>
      </c>
      <c r="AU48" s="287"/>
      <c r="AV48" s="382">
        <v>0.7083333333333334</v>
      </c>
      <c r="AW48" s="287"/>
      <c r="AX48" s="382" t="s">
        <v>129</v>
      </c>
      <c r="AY48" s="287"/>
      <c r="AZ48" s="382" t="s">
        <v>129</v>
      </c>
      <c r="BA48" s="370"/>
      <c r="BB48" s="101"/>
      <c r="BC48" s="101"/>
      <c r="BD48" s="101"/>
    </row>
    <row r="49" spans="2:56" ht="19.5" customHeight="1">
      <c r="B49" s="299"/>
      <c r="C49" s="482"/>
      <c r="D49" s="482"/>
      <c r="E49" s="482"/>
      <c r="F49" s="482"/>
      <c r="G49" s="482"/>
      <c r="H49" s="74"/>
      <c r="I49" s="180"/>
      <c r="J49" s="74">
        <f>SUM('男子組合せ'!I48)</f>
        <v>107</v>
      </c>
      <c r="K49" s="74"/>
      <c r="L49" s="74"/>
      <c r="M49" s="96"/>
      <c r="N49" s="74"/>
      <c r="O49" s="101"/>
      <c r="P49" s="101"/>
      <c r="Q49" s="64" t="s">
        <v>267</v>
      </c>
      <c r="R49" s="64"/>
      <c r="S49" s="64"/>
      <c r="T49" s="64" t="s">
        <v>234</v>
      </c>
      <c r="U49" s="63"/>
      <c r="V49" s="63"/>
      <c r="W49" s="63"/>
      <c r="X49" s="104"/>
      <c r="Y49" s="101"/>
      <c r="Z49" s="104"/>
      <c r="AB49" s="128" t="s">
        <v>50</v>
      </c>
      <c r="AC49" s="101"/>
      <c r="AD49" s="101"/>
      <c r="AE49" s="101"/>
      <c r="AF49" s="101"/>
      <c r="AI49" s="65" t="s">
        <v>51</v>
      </c>
      <c r="AJ49" s="91"/>
      <c r="AK49" s="91"/>
      <c r="AL49" s="91"/>
      <c r="AM49" s="91"/>
      <c r="AN49" s="101"/>
      <c r="AO49" s="101"/>
      <c r="AP49" s="101"/>
      <c r="AQ49" s="101"/>
      <c r="AR49" s="101"/>
      <c r="AS49" s="64" t="s">
        <v>267</v>
      </c>
      <c r="AT49" s="64"/>
      <c r="AU49" s="64"/>
      <c r="AV49" s="64" t="s">
        <v>269</v>
      </c>
      <c r="AW49" s="63"/>
      <c r="AX49" s="63"/>
      <c r="AY49" s="63"/>
      <c r="AZ49" s="63"/>
      <c r="BA49" s="104"/>
      <c r="BB49" s="101"/>
      <c r="BC49" s="101"/>
      <c r="BD49" s="101"/>
    </row>
    <row r="50" spans="2:56" ht="19.5" customHeight="1">
      <c r="B50" s="69"/>
      <c r="C50" s="69"/>
      <c r="D50" s="69"/>
      <c r="E50" s="69"/>
      <c r="F50" s="69"/>
      <c r="G50" s="69"/>
      <c r="H50" s="485" t="s">
        <v>231</v>
      </c>
      <c r="I50" s="485"/>
      <c r="J50" s="480" t="s">
        <v>232</v>
      </c>
      <c r="K50" s="485"/>
      <c r="L50" s="74"/>
      <c r="M50" s="85"/>
      <c r="N50" s="74"/>
      <c r="O50" s="101"/>
      <c r="P50" s="101"/>
      <c r="Q50" s="64" t="s">
        <v>268</v>
      </c>
      <c r="R50" s="64"/>
      <c r="S50" s="64"/>
      <c r="T50" s="64" t="s">
        <v>9</v>
      </c>
      <c r="U50" s="63"/>
      <c r="V50" s="63"/>
      <c r="W50" s="63"/>
      <c r="X50" s="104"/>
      <c r="Y50" s="101"/>
      <c r="Z50" s="104"/>
      <c r="AB50" s="62" t="s">
        <v>17</v>
      </c>
      <c r="AC50" s="108"/>
      <c r="AD50" s="312" t="s">
        <v>3</v>
      </c>
      <c r="AE50" s="312"/>
      <c r="AF50" s="312"/>
      <c r="AG50" s="312"/>
      <c r="AI50" s="62" t="s">
        <v>17</v>
      </c>
      <c r="AJ50" s="109"/>
      <c r="AK50" s="412" t="s">
        <v>319</v>
      </c>
      <c r="AL50" s="412"/>
      <c r="AM50" s="412"/>
      <c r="AN50" s="412"/>
      <c r="AO50" s="101"/>
      <c r="AP50" s="101"/>
      <c r="AQ50" s="101"/>
      <c r="AR50" s="101"/>
      <c r="AS50" s="64" t="s">
        <v>268</v>
      </c>
      <c r="AT50" s="64"/>
      <c r="AU50" s="64"/>
      <c r="AV50" s="64" t="s">
        <v>9</v>
      </c>
      <c r="AW50" s="63"/>
      <c r="AX50" s="63"/>
      <c r="AY50" s="63"/>
      <c r="AZ50" s="63"/>
      <c r="BA50" s="101"/>
      <c r="BB50" s="101"/>
      <c r="BC50" s="101"/>
      <c r="BD50" s="101"/>
    </row>
    <row r="51" spans="2:56" ht="19.5" customHeight="1">
      <c r="B51" s="69"/>
      <c r="C51" s="69"/>
      <c r="D51" s="69"/>
      <c r="E51" s="69"/>
      <c r="F51" s="69"/>
      <c r="G51" s="69"/>
      <c r="H51" s="74"/>
      <c r="I51" s="74"/>
      <c r="J51" s="74"/>
      <c r="K51" s="74"/>
      <c r="L51" s="74"/>
      <c r="M51" s="82"/>
      <c r="N51" s="74"/>
      <c r="O51" s="101"/>
      <c r="P51" s="101"/>
      <c r="Q51" s="104"/>
      <c r="R51" s="104"/>
      <c r="S51" s="104"/>
      <c r="T51" s="104"/>
      <c r="U51" s="104"/>
      <c r="V51" s="104"/>
      <c r="W51" s="104"/>
      <c r="X51" s="105"/>
      <c r="Y51" s="104"/>
      <c r="Z51" s="104"/>
      <c r="AB51" s="62" t="s">
        <v>18</v>
      </c>
      <c r="AC51" s="108"/>
      <c r="AD51" s="312" t="s">
        <v>6</v>
      </c>
      <c r="AE51" s="312"/>
      <c r="AF51" s="312"/>
      <c r="AG51" s="312"/>
      <c r="AI51" s="62" t="s">
        <v>18</v>
      </c>
      <c r="AJ51" s="109"/>
      <c r="AK51" s="412" t="s">
        <v>288</v>
      </c>
      <c r="AL51" s="412"/>
      <c r="AM51" s="412"/>
      <c r="AN51" s="412"/>
      <c r="AO51" s="101"/>
      <c r="AP51" s="101"/>
      <c r="AQ51" s="101"/>
      <c r="AR51" s="101"/>
      <c r="AS51" s="64"/>
      <c r="AT51" s="63"/>
      <c r="AU51" s="63"/>
      <c r="AV51" s="63"/>
      <c r="AW51" s="63"/>
      <c r="AX51" s="63"/>
      <c r="AY51" s="63"/>
      <c r="AZ51" s="63"/>
      <c r="BA51" s="101"/>
      <c r="BB51" s="101"/>
      <c r="BC51" s="101"/>
      <c r="BD51" s="101"/>
    </row>
    <row r="52" spans="2:56" ht="19.5" customHeight="1">
      <c r="B52" s="69"/>
      <c r="C52" s="69"/>
      <c r="D52" s="69"/>
      <c r="E52" s="69"/>
      <c r="F52" s="69"/>
      <c r="G52" s="69"/>
      <c r="H52" s="74"/>
      <c r="I52" s="74"/>
      <c r="J52" s="74"/>
      <c r="K52" s="74"/>
      <c r="L52" s="68"/>
      <c r="M52" s="74"/>
      <c r="N52" s="74"/>
      <c r="O52" s="101"/>
      <c r="P52" s="101"/>
      <c r="Q52" s="104"/>
      <c r="V52" s="45"/>
      <c r="W52" s="104"/>
      <c r="X52" s="105"/>
      <c r="Y52" s="104"/>
      <c r="Z52" s="101"/>
      <c r="AB52" s="62" t="s">
        <v>19</v>
      </c>
      <c r="AC52" s="108"/>
      <c r="AD52" s="312" t="s">
        <v>288</v>
      </c>
      <c r="AE52" s="312"/>
      <c r="AF52" s="312"/>
      <c r="AG52" s="312"/>
      <c r="AI52" s="62" t="s">
        <v>19</v>
      </c>
      <c r="AJ52" s="109"/>
      <c r="AK52" s="412" t="s">
        <v>320</v>
      </c>
      <c r="AL52" s="412"/>
      <c r="AM52" s="412"/>
      <c r="AN52" s="412"/>
      <c r="AO52" s="101"/>
      <c r="AP52" s="101"/>
      <c r="AQ52" s="101"/>
      <c r="AR52" s="101"/>
      <c r="AS52" s="63"/>
      <c r="AT52" s="63"/>
      <c r="AU52" s="63"/>
      <c r="AV52" s="63"/>
      <c r="AW52" s="63"/>
      <c r="AX52" s="63"/>
      <c r="AY52" s="63"/>
      <c r="AZ52" s="63"/>
      <c r="BA52" s="101"/>
      <c r="BB52" s="101"/>
      <c r="BC52" s="101"/>
      <c r="BD52" s="101"/>
    </row>
    <row r="53" spans="2:56" ht="19.5" customHeight="1">
      <c r="B53" s="69"/>
      <c r="C53" s="69"/>
      <c r="D53" s="69"/>
      <c r="E53" s="69"/>
      <c r="F53" s="69"/>
      <c r="G53" s="69"/>
      <c r="H53" s="74"/>
      <c r="I53" s="74"/>
      <c r="J53" s="74"/>
      <c r="K53" s="74"/>
      <c r="L53" s="74"/>
      <c r="M53" s="74"/>
      <c r="N53" s="74"/>
      <c r="O53" s="101"/>
      <c r="P53" s="101"/>
      <c r="Q53" s="104"/>
      <c r="V53" s="45"/>
      <c r="W53" s="104"/>
      <c r="X53" s="105"/>
      <c r="Y53" s="104"/>
      <c r="Z53" s="101"/>
      <c r="AB53" s="62" t="s">
        <v>20</v>
      </c>
      <c r="AC53" s="108"/>
      <c r="AD53" s="312" t="s">
        <v>320</v>
      </c>
      <c r="AE53" s="312"/>
      <c r="AF53" s="312"/>
      <c r="AG53" s="312"/>
      <c r="AI53" s="62" t="s">
        <v>20</v>
      </c>
      <c r="AJ53" s="109"/>
      <c r="AK53" s="412" t="s">
        <v>271</v>
      </c>
      <c r="AL53" s="412"/>
      <c r="AM53" s="412"/>
      <c r="AN53" s="412"/>
      <c r="AO53" s="101"/>
      <c r="AP53" s="101"/>
      <c r="AQ53" s="101"/>
      <c r="AR53" s="101"/>
      <c r="AS53" s="63"/>
      <c r="AT53" s="63"/>
      <c r="AU53" s="63"/>
      <c r="AV53" s="63"/>
      <c r="AW53" s="63"/>
      <c r="AX53" s="63"/>
      <c r="AY53" s="63"/>
      <c r="AZ53" s="63"/>
      <c r="BA53" s="101"/>
      <c r="BB53" s="101"/>
      <c r="BC53" s="101"/>
      <c r="BD53" s="101"/>
    </row>
    <row r="54" spans="2:56" ht="19.5" customHeight="1">
      <c r="B54" s="97"/>
      <c r="C54" s="69"/>
      <c r="D54" s="69"/>
      <c r="E54" s="69"/>
      <c r="F54" s="69"/>
      <c r="G54" s="63"/>
      <c r="H54" s="74"/>
      <c r="I54" s="74"/>
      <c r="J54" s="74"/>
      <c r="K54" s="74"/>
      <c r="L54" s="74"/>
      <c r="M54" s="74"/>
      <c r="N54" s="74"/>
      <c r="O54" s="101"/>
      <c r="P54" s="101"/>
      <c r="Q54" s="64"/>
      <c r="V54" s="91"/>
      <c r="W54" s="63"/>
      <c r="X54" s="104"/>
      <c r="Y54" s="101"/>
      <c r="Z54" s="101"/>
      <c r="AB54" s="62" t="s">
        <v>45</v>
      </c>
      <c r="AC54" s="108"/>
      <c r="AD54" s="312" t="s">
        <v>8</v>
      </c>
      <c r="AE54" s="312"/>
      <c r="AF54" s="312"/>
      <c r="AG54" s="312"/>
      <c r="AI54" s="62" t="s">
        <v>45</v>
      </c>
      <c r="AJ54" s="109"/>
      <c r="AK54" s="412" t="s">
        <v>383</v>
      </c>
      <c r="AL54" s="412"/>
      <c r="AM54" s="412"/>
      <c r="AN54" s="412"/>
      <c r="AO54" s="101"/>
      <c r="AP54" s="101"/>
      <c r="AQ54" s="101"/>
      <c r="AR54" s="101"/>
      <c r="AS54" s="63"/>
      <c r="AT54" s="63"/>
      <c r="AU54" s="63"/>
      <c r="AV54" s="63"/>
      <c r="AW54" s="63"/>
      <c r="AX54" s="63"/>
      <c r="AY54" s="63"/>
      <c r="AZ54" s="63"/>
      <c r="BA54" s="101"/>
      <c r="BB54" s="101"/>
      <c r="BC54" s="101"/>
      <c r="BD54" s="101"/>
    </row>
    <row r="55" spans="2:56" ht="19.5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64"/>
      <c r="V55" s="74"/>
      <c r="W55" s="63"/>
      <c r="X55" s="104"/>
      <c r="Y55" s="101"/>
      <c r="Z55" s="101"/>
      <c r="AB55" s="62" t="s">
        <v>68</v>
      </c>
      <c r="AC55" s="108"/>
      <c r="AD55" s="312" t="s">
        <v>319</v>
      </c>
      <c r="AE55" s="312"/>
      <c r="AF55" s="312"/>
      <c r="AG55" s="312"/>
      <c r="AI55" s="62" t="s">
        <v>68</v>
      </c>
      <c r="AJ55" s="109"/>
      <c r="AK55" s="412" t="s">
        <v>346</v>
      </c>
      <c r="AL55" s="412"/>
      <c r="AM55" s="412"/>
      <c r="AN55" s="412"/>
      <c r="AO55" s="101"/>
      <c r="AP55" s="101"/>
      <c r="AQ55" s="101"/>
      <c r="AR55" s="101"/>
      <c r="AS55" s="104"/>
      <c r="AT55" s="104"/>
      <c r="AU55" s="104"/>
      <c r="AV55" s="104"/>
      <c r="AW55" s="104"/>
      <c r="AX55" s="104"/>
      <c r="AY55" s="104"/>
      <c r="AZ55" s="104"/>
      <c r="BA55" s="101"/>
      <c r="BB55" s="101"/>
      <c r="BC55" s="101"/>
      <c r="BD55" s="101"/>
    </row>
    <row r="56" spans="2:56" ht="19.5" customHeight="1">
      <c r="B56" s="101"/>
      <c r="C56" s="101"/>
      <c r="I56" s="95"/>
      <c r="J56" s="101"/>
      <c r="K56" s="101"/>
      <c r="L56" s="101"/>
      <c r="M56" s="101"/>
      <c r="N56" s="101"/>
      <c r="O56" s="101"/>
      <c r="P56" s="101"/>
      <c r="Q56" s="104"/>
      <c r="V56" s="74"/>
      <c r="W56" s="104"/>
      <c r="X56" s="105"/>
      <c r="Y56" s="101"/>
      <c r="Z56" s="101"/>
      <c r="AB56" s="62" t="s">
        <v>46</v>
      </c>
      <c r="AC56" s="108"/>
      <c r="AD56" s="312" t="s">
        <v>246</v>
      </c>
      <c r="AE56" s="312"/>
      <c r="AF56" s="312"/>
      <c r="AG56" s="312"/>
      <c r="AI56" s="62" t="s">
        <v>46</v>
      </c>
      <c r="AJ56" s="109"/>
      <c r="AK56" s="412" t="s">
        <v>327</v>
      </c>
      <c r="AL56" s="412"/>
      <c r="AM56" s="412"/>
      <c r="AN56" s="412"/>
      <c r="AO56" s="101"/>
      <c r="AP56" s="101"/>
      <c r="AQ56" s="101"/>
      <c r="AR56" s="101"/>
      <c r="AS56" s="104"/>
      <c r="AT56" s="104"/>
      <c r="AU56" s="104"/>
      <c r="AV56" s="104"/>
      <c r="AW56" s="104"/>
      <c r="AX56" s="104"/>
      <c r="AY56" s="104"/>
      <c r="AZ56" s="104"/>
      <c r="BA56" s="101"/>
      <c r="BB56" s="101"/>
      <c r="BC56" s="101"/>
      <c r="BD56" s="101"/>
    </row>
    <row r="57" spans="2:56" ht="19.5" customHeight="1">
      <c r="B57" s="101"/>
      <c r="C57" s="101"/>
      <c r="I57" s="95"/>
      <c r="J57" s="101"/>
      <c r="K57" s="101"/>
      <c r="L57" s="101"/>
      <c r="M57" s="101"/>
      <c r="N57" s="101"/>
      <c r="O57" s="101"/>
      <c r="P57" s="101"/>
      <c r="Q57" s="104"/>
      <c r="V57" s="74"/>
      <c r="W57" s="104"/>
      <c r="X57" s="105"/>
      <c r="Y57" s="101"/>
      <c r="Z57" s="101"/>
      <c r="AB57" s="62" t="s">
        <v>69</v>
      </c>
      <c r="AC57" s="108"/>
      <c r="AD57" s="312" t="s">
        <v>5</v>
      </c>
      <c r="AE57" s="312"/>
      <c r="AF57" s="312"/>
      <c r="AG57" s="312"/>
      <c r="AI57" s="62" t="s">
        <v>69</v>
      </c>
      <c r="AJ57" s="109"/>
      <c r="AK57" s="412" t="s">
        <v>384</v>
      </c>
      <c r="AL57" s="412"/>
      <c r="AM57" s="412"/>
      <c r="AN57" s="412"/>
      <c r="AO57" s="101"/>
      <c r="AP57" s="101"/>
      <c r="AQ57" s="101"/>
      <c r="AR57" s="101"/>
      <c r="AS57" s="488" t="s">
        <v>196</v>
      </c>
      <c r="AT57" s="488"/>
      <c r="AU57" s="488"/>
      <c r="AV57" s="488"/>
      <c r="AW57" s="488"/>
      <c r="AX57" s="488"/>
      <c r="AY57" s="488"/>
      <c r="AZ57" s="488"/>
      <c r="BA57" s="488"/>
      <c r="BB57" s="101"/>
      <c r="BC57" s="101"/>
      <c r="BD57" s="101"/>
    </row>
    <row r="58" spans="2:56" ht="19.5" customHeight="1">
      <c r="B58" s="101"/>
      <c r="C58" s="101"/>
      <c r="I58" s="95"/>
      <c r="J58" s="101"/>
      <c r="K58" s="101"/>
      <c r="L58" s="101"/>
      <c r="M58" s="101"/>
      <c r="N58" s="101"/>
      <c r="O58" s="101"/>
      <c r="P58" s="101"/>
      <c r="Q58" s="104"/>
      <c r="V58" s="74"/>
      <c r="W58" s="104"/>
      <c r="X58" s="105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488"/>
      <c r="AT58" s="488"/>
      <c r="AU58" s="488"/>
      <c r="AV58" s="488"/>
      <c r="AW58" s="488"/>
      <c r="AX58" s="488"/>
      <c r="AY58" s="488"/>
      <c r="AZ58" s="488"/>
      <c r="BA58" s="488"/>
      <c r="BB58" s="101"/>
      <c r="BC58" s="101"/>
      <c r="BD58" s="101"/>
    </row>
    <row r="59" spans="2:60" ht="19.5" customHeight="1">
      <c r="B59" s="101"/>
      <c r="C59" s="101"/>
      <c r="I59" s="95"/>
      <c r="J59" s="101"/>
      <c r="K59" s="101"/>
      <c r="L59" s="101"/>
      <c r="M59" s="101"/>
      <c r="N59" s="101"/>
      <c r="O59" s="101"/>
      <c r="P59" s="101"/>
      <c r="Q59" s="104"/>
      <c r="V59" s="114"/>
      <c r="W59" s="104"/>
      <c r="X59" s="105"/>
      <c r="Y59" s="101"/>
      <c r="Z59" s="101"/>
      <c r="AA59" s="101"/>
      <c r="AB59" s="101"/>
      <c r="AC59" s="46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4"/>
      <c r="AT59" s="104"/>
      <c r="AU59" s="104"/>
      <c r="AV59" s="104"/>
      <c r="AW59" s="104"/>
      <c r="AX59" s="104"/>
      <c r="AY59" s="104"/>
      <c r="AZ59" s="104"/>
      <c r="BA59" s="101"/>
      <c r="BB59" s="101"/>
      <c r="BC59" s="101"/>
      <c r="BD59" s="101"/>
      <c r="BE59" s="45"/>
      <c r="BF59" s="45"/>
      <c r="BG59" s="45"/>
      <c r="BH59" s="45"/>
    </row>
    <row r="60" spans="2:60" ht="19.5" customHeight="1">
      <c r="B60" s="101"/>
      <c r="C60" s="101"/>
      <c r="I60" s="95"/>
      <c r="J60" s="101"/>
      <c r="K60" s="101"/>
      <c r="L60" s="101"/>
      <c r="M60" s="101"/>
      <c r="N60" s="101"/>
      <c r="O60" s="101"/>
      <c r="P60" s="101"/>
      <c r="Q60" s="63"/>
      <c r="V60" s="114"/>
      <c r="W60" s="63"/>
      <c r="X60" s="105"/>
      <c r="Y60" s="101"/>
      <c r="Z60" s="101"/>
      <c r="AA60" s="101"/>
      <c r="AB60" s="101"/>
      <c r="AC60" s="43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4"/>
      <c r="AT60" s="104"/>
      <c r="AU60" s="104"/>
      <c r="AV60" s="104"/>
      <c r="AW60" s="104"/>
      <c r="AX60" s="104"/>
      <c r="AY60" s="104"/>
      <c r="AZ60" s="104"/>
      <c r="BA60" s="101"/>
      <c r="BB60" s="101"/>
      <c r="BC60" s="101"/>
      <c r="BD60" s="101"/>
      <c r="BE60" s="45"/>
      <c r="BF60" s="45"/>
      <c r="BG60" s="45"/>
      <c r="BH60" s="45"/>
    </row>
    <row r="61" spans="2:60" ht="19.5" customHeight="1">
      <c r="B61" s="101"/>
      <c r="C61" s="101"/>
      <c r="I61" s="95"/>
      <c r="J61" s="101"/>
      <c r="K61" s="101"/>
      <c r="L61" s="101"/>
      <c r="M61" s="101"/>
      <c r="N61" s="101"/>
      <c r="O61" s="101"/>
      <c r="P61" s="101"/>
      <c r="Q61" s="104"/>
      <c r="V61" s="114"/>
      <c r="W61" s="104"/>
      <c r="X61" s="105"/>
      <c r="Y61" s="101"/>
      <c r="Z61" s="101"/>
      <c r="AA61" s="101"/>
      <c r="AB61" s="101"/>
      <c r="AC61" s="95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4"/>
      <c r="AT61" s="104"/>
      <c r="AU61" s="104"/>
      <c r="AV61" s="104"/>
      <c r="AW61" s="104"/>
      <c r="AX61" s="104"/>
      <c r="AY61" s="104"/>
      <c r="AZ61" s="104"/>
      <c r="BA61" s="101"/>
      <c r="BB61" s="101"/>
      <c r="BC61" s="101"/>
      <c r="BD61" s="101"/>
      <c r="BE61" s="45"/>
      <c r="BF61" s="45"/>
      <c r="BG61" s="45"/>
      <c r="BH61" s="45"/>
    </row>
    <row r="62" spans="2:56" ht="17.25">
      <c r="B62" s="101"/>
      <c r="C62" s="101"/>
      <c r="I62" s="95"/>
      <c r="J62" s="101"/>
      <c r="K62" s="101"/>
      <c r="L62" s="101"/>
      <c r="M62" s="101"/>
      <c r="N62" s="101"/>
      <c r="O62" s="101"/>
      <c r="P62" s="101"/>
      <c r="Q62" s="104"/>
      <c r="V62" s="114"/>
      <c r="W62" s="104"/>
      <c r="X62" s="105"/>
      <c r="Y62" s="101"/>
      <c r="Z62" s="101"/>
      <c r="AA62" s="101"/>
      <c r="AB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4"/>
      <c r="AT62" s="104"/>
      <c r="AU62" s="104"/>
      <c r="AV62" s="104"/>
      <c r="AW62" s="104"/>
      <c r="AX62" s="104"/>
      <c r="AY62" s="104"/>
      <c r="AZ62" s="104"/>
      <c r="BA62" s="101"/>
      <c r="BB62" s="101"/>
      <c r="BC62" s="101"/>
      <c r="BD62" s="101"/>
    </row>
    <row r="63" spans="2:56" ht="14.25">
      <c r="B63" s="101"/>
      <c r="C63" s="101"/>
      <c r="I63" s="95"/>
      <c r="J63" s="101"/>
      <c r="K63" s="101"/>
      <c r="L63" s="101"/>
      <c r="M63" s="101"/>
      <c r="N63" s="101"/>
      <c r="O63" s="101"/>
      <c r="P63" s="101"/>
      <c r="Q63" s="104"/>
      <c r="R63" s="104"/>
      <c r="S63" s="104"/>
      <c r="T63" s="104"/>
      <c r="U63" s="104"/>
      <c r="V63" s="104"/>
      <c r="W63" s="104"/>
      <c r="X63" s="105"/>
      <c r="Y63" s="101"/>
      <c r="Z63" s="101"/>
      <c r="AA63" s="101"/>
      <c r="AB63" s="101"/>
      <c r="AD63" s="101"/>
      <c r="AE63" s="101"/>
      <c r="AF63" s="101"/>
      <c r="AM63" s="101"/>
      <c r="AN63" s="101"/>
      <c r="AO63" s="101"/>
      <c r="AP63" s="101"/>
      <c r="AQ63" s="101"/>
      <c r="AR63" s="101"/>
      <c r="AS63" s="104"/>
      <c r="AT63" s="104"/>
      <c r="AU63" s="104"/>
      <c r="AV63" s="104"/>
      <c r="AW63" s="104"/>
      <c r="AX63" s="104"/>
      <c r="AY63" s="104"/>
      <c r="AZ63" s="104"/>
      <c r="BA63" s="101"/>
      <c r="BB63" s="101"/>
      <c r="BC63" s="101"/>
      <c r="BD63" s="101"/>
    </row>
    <row r="64" spans="2:56" ht="13.5">
      <c r="B64" s="101"/>
      <c r="C64" s="101"/>
      <c r="I64" s="101"/>
      <c r="J64" s="101"/>
      <c r="K64" s="101"/>
      <c r="L64" s="101"/>
      <c r="M64" s="101"/>
      <c r="N64" s="101"/>
      <c r="O64" s="101"/>
      <c r="P64" s="101"/>
      <c r="Q64" s="104"/>
      <c r="R64" s="104"/>
      <c r="S64" s="104"/>
      <c r="T64" s="104"/>
      <c r="U64" s="104"/>
      <c r="V64" s="104"/>
      <c r="W64" s="104"/>
      <c r="X64" s="105"/>
      <c r="Y64" s="101"/>
      <c r="Z64" s="101"/>
      <c r="AA64" s="101"/>
      <c r="AB64" s="101"/>
      <c r="AD64" s="101"/>
      <c r="AE64" s="101"/>
      <c r="AF64" s="101"/>
      <c r="AM64" s="101"/>
      <c r="AN64" s="101"/>
      <c r="AO64" s="101"/>
      <c r="AP64" s="101"/>
      <c r="AQ64" s="101"/>
      <c r="AR64" s="101"/>
      <c r="AS64" s="104"/>
      <c r="AT64" s="104"/>
      <c r="AU64" s="104"/>
      <c r="AV64" s="104"/>
      <c r="AW64" s="104"/>
      <c r="AX64" s="104"/>
      <c r="AY64" s="104"/>
      <c r="AZ64" s="104"/>
      <c r="BA64" s="101"/>
      <c r="BB64" s="101"/>
      <c r="BC64" s="101"/>
      <c r="BD64" s="101"/>
    </row>
    <row r="65" spans="2:56" ht="13.5">
      <c r="B65" s="101"/>
      <c r="C65" s="101"/>
      <c r="I65" s="101"/>
      <c r="J65" s="101"/>
      <c r="K65" s="101"/>
      <c r="L65" s="101"/>
      <c r="M65" s="101"/>
      <c r="N65" s="101"/>
      <c r="O65" s="101"/>
      <c r="P65" s="101"/>
      <c r="Q65" s="104"/>
      <c r="R65" s="104"/>
      <c r="S65" s="104"/>
      <c r="T65" s="104"/>
      <c r="U65" s="104"/>
      <c r="V65" s="104"/>
      <c r="W65" s="104"/>
      <c r="X65" s="105"/>
      <c r="Y65" s="101"/>
      <c r="Z65" s="101"/>
      <c r="AA65" s="101"/>
      <c r="AB65" s="101"/>
      <c r="AD65" s="101"/>
      <c r="AE65" s="101"/>
      <c r="AF65" s="101"/>
      <c r="AM65" s="101"/>
      <c r="AN65" s="101"/>
      <c r="AO65" s="101"/>
      <c r="AP65" s="101"/>
      <c r="AQ65" s="101"/>
      <c r="AR65" s="101"/>
      <c r="AS65" s="104"/>
      <c r="AT65" s="104"/>
      <c r="AU65" s="104"/>
      <c r="AV65" s="104"/>
      <c r="AW65" s="104"/>
      <c r="AX65" s="104"/>
      <c r="AY65" s="104"/>
      <c r="AZ65" s="104"/>
      <c r="BA65" s="101"/>
      <c r="BB65" s="101"/>
      <c r="BC65" s="101"/>
      <c r="BD65" s="101"/>
    </row>
  </sheetData>
  <sheetProtection/>
  <mergeCells count="389">
    <mergeCell ref="AD54:AG54"/>
    <mergeCell ref="AD55:AG55"/>
    <mergeCell ref="AD50:AG50"/>
    <mergeCell ref="AD51:AG51"/>
    <mergeCell ref="AD52:AG52"/>
    <mergeCell ref="AD53:AG53"/>
    <mergeCell ref="AD56:AG56"/>
    <mergeCell ref="AD57:AG57"/>
    <mergeCell ref="B4:G5"/>
    <mergeCell ref="AX45:AY45"/>
    <mergeCell ref="AX48:AY48"/>
    <mergeCell ref="AJ42:AK42"/>
    <mergeCell ref="AL42:AM42"/>
    <mergeCell ref="AT42:AU42"/>
    <mergeCell ref="AM29:AM30"/>
    <mergeCell ref="AD24:AD25"/>
    <mergeCell ref="AZ48:BA48"/>
    <mergeCell ref="AT46:AU46"/>
    <mergeCell ref="AV46:AW46"/>
    <mergeCell ref="AX46:AY46"/>
    <mergeCell ref="AZ46:BA46"/>
    <mergeCell ref="AT47:AU47"/>
    <mergeCell ref="AT48:AU48"/>
    <mergeCell ref="AV48:AW48"/>
    <mergeCell ref="AV47:AW47"/>
    <mergeCell ref="AX47:AY47"/>
    <mergeCell ref="AZ47:BA47"/>
    <mergeCell ref="AT44:AU44"/>
    <mergeCell ref="AV44:AW44"/>
    <mergeCell ref="AX44:AY44"/>
    <mergeCell ref="AZ44:BA44"/>
    <mergeCell ref="AT45:AU45"/>
    <mergeCell ref="AV45:AW45"/>
    <mergeCell ref="AT43:AU43"/>
    <mergeCell ref="AV43:AW43"/>
    <mergeCell ref="AX43:AY43"/>
    <mergeCell ref="AZ43:BA43"/>
    <mergeCell ref="AV42:AW42"/>
    <mergeCell ref="AX42:AY42"/>
    <mergeCell ref="AZ45:BA45"/>
    <mergeCell ref="AZ42:BA42"/>
    <mergeCell ref="AD38:AD39"/>
    <mergeCell ref="AE38:AI39"/>
    <mergeCell ref="AY36:AZ36"/>
    <mergeCell ref="AE34:AI35"/>
    <mergeCell ref="AS37:AX37"/>
    <mergeCell ref="AM37:AM38"/>
    <mergeCell ref="AY34:AZ34"/>
    <mergeCell ref="AS36:AX36"/>
    <mergeCell ref="AL39:AL40"/>
    <mergeCell ref="AD40:AD41"/>
    <mergeCell ref="AY35:AZ35"/>
    <mergeCell ref="AD36:AD37"/>
    <mergeCell ref="AE36:AI37"/>
    <mergeCell ref="AS24:AX24"/>
    <mergeCell ref="AY37:AZ37"/>
    <mergeCell ref="AY33:AZ33"/>
    <mergeCell ref="AE24:AI25"/>
    <mergeCell ref="AD26:AD27"/>
    <mergeCell ref="BA24:BB24"/>
    <mergeCell ref="AS25:AX25"/>
    <mergeCell ref="AY25:AZ25"/>
    <mergeCell ref="BA25:BB25"/>
    <mergeCell ref="AY16:AZ16"/>
    <mergeCell ref="BA16:BB16"/>
    <mergeCell ref="BC16:BD16"/>
    <mergeCell ref="AD22:AD23"/>
    <mergeCell ref="AE22:AI23"/>
    <mergeCell ref="AS23:AX23"/>
    <mergeCell ref="AY23:AZ23"/>
    <mergeCell ref="BA23:BB23"/>
    <mergeCell ref="AY18:AZ18"/>
    <mergeCell ref="BA18:BB18"/>
    <mergeCell ref="AS7:AT7"/>
    <mergeCell ref="AW8:AX8"/>
    <mergeCell ref="BA9:BB9"/>
    <mergeCell ref="BA8:BB8"/>
    <mergeCell ref="AW7:AX7"/>
    <mergeCell ref="AY7:AZ7"/>
    <mergeCell ref="BA7:BB7"/>
    <mergeCell ref="BC7:BD7"/>
    <mergeCell ref="AU7:AV7"/>
    <mergeCell ref="AD14:AD15"/>
    <mergeCell ref="AE14:AI15"/>
    <mergeCell ref="AS15:AT15"/>
    <mergeCell ref="AU15:AV15"/>
    <mergeCell ref="AD10:AD11"/>
    <mergeCell ref="AE10:AI11"/>
    <mergeCell ref="AS10:AT10"/>
    <mergeCell ref="AO11:AP12"/>
    <mergeCell ref="AD8:AD9"/>
    <mergeCell ref="Q34:V34"/>
    <mergeCell ref="Q35:V35"/>
    <mergeCell ref="T46:U46"/>
    <mergeCell ref="V46:W46"/>
    <mergeCell ref="AE40:AI41"/>
    <mergeCell ref="R48:S48"/>
    <mergeCell ref="T48:U48"/>
    <mergeCell ref="V48:W48"/>
    <mergeCell ref="X48:Y48"/>
    <mergeCell ref="X46:Y46"/>
    <mergeCell ref="Q31:V31"/>
    <mergeCell ref="H50:I50"/>
    <mergeCell ref="J50:K50"/>
    <mergeCell ref="B46:B47"/>
    <mergeCell ref="B48:B49"/>
    <mergeCell ref="J47:J48"/>
    <mergeCell ref="C46:G47"/>
    <mergeCell ref="H45:H46"/>
    <mergeCell ref="R46:S46"/>
    <mergeCell ref="R42:S42"/>
    <mergeCell ref="X45:Y45"/>
    <mergeCell ref="B44:B45"/>
    <mergeCell ref="R44:S44"/>
    <mergeCell ref="T44:U44"/>
    <mergeCell ref="V44:W44"/>
    <mergeCell ref="X44:Y44"/>
    <mergeCell ref="R47:S47"/>
    <mergeCell ref="T47:U47"/>
    <mergeCell ref="V47:W47"/>
    <mergeCell ref="X47:Y47"/>
    <mergeCell ref="R45:S45"/>
    <mergeCell ref="T45:U45"/>
    <mergeCell ref="V45:W45"/>
    <mergeCell ref="C44:G45"/>
    <mergeCell ref="K43:K44"/>
    <mergeCell ref="X42:Y42"/>
    <mergeCell ref="R43:S43"/>
    <mergeCell ref="T43:U43"/>
    <mergeCell ref="V43:W43"/>
    <mergeCell ref="X43:Y43"/>
    <mergeCell ref="T42:U42"/>
    <mergeCell ref="V42:W42"/>
    <mergeCell ref="B42:B43"/>
    <mergeCell ref="C42:G43"/>
    <mergeCell ref="C34:G35"/>
    <mergeCell ref="H33:H34"/>
    <mergeCell ref="B36:B37"/>
    <mergeCell ref="C36:G37"/>
    <mergeCell ref="B40:B41"/>
    <mergeCell ref="J37:J38"/>
    <mergeCell ref="K34:K35"/>
    <mergeCell ref="J41:J42"/>
    <mergeCell ref="C40:G41"/>
    <mergeCell ref="B38:B39"/>
    <mergeCell ref="C38:G39"/>
    <mergeCell ref="B30:B31"/>
    <mergeCell ref="C30:G31"/>
    <mergeCell ref="B32:B33"/>
    <mergeCell ref="C32:G33"/>
    <mergeCell ref="B34:B35"/>
    <mergeCell ref="H25:H26"/>
    <mergeCell ref="J27:J28"/>
    <mergeCell ref="C28:G29"/>
    <mergeCell ref="B28:B29"/>
    <mergeCell ref="B24:B25"/>
    <mergeCell ref="C24:G25"/>
    <mergeCell ref="B26:B27"/>
    <mergeCell ref="C26:G27"/>
    <mergeCell ref="Y16:Z16"/>
    <mergeCell ref="AA16:AB16"/>
    <mergeCell ref="B18:B19"/>
    <mergeCell ref="C18:G19"/>
    <mergeCell ref="U18:V18"/>
    <mergeCell ref="Q19:R19"/>
    <mergeCell ref="U17:V17"/>
    <mergeCell ref="H21:H22"/>
    <mergeCell ref="J19:J20"/>
    <mergeCell ref="K22:K23"/>
    <mergeCell ref="B16:B17"/>
    <mergeCell ref="C16:G17"/>
    <mergeCell ref="B20:B21"/>
    <mergeCell ref="C20:G21"/>
    <mergeCell ref="B22:B23"/>
    <mergeCell ref="C22:G23"/>
    <mergeCell ref="B14:B15"/>
    <mergeCell ref="Q15:R15"/>
    <mergeCell ref="S15:T15"/>
    <mergeCell ref="C14:E15"/>
    <mergeCell ref="F14:G15"/>
    <mergeCell ref="B12:B13"/>
    <mergeCell ref="C12:G13"/>
    <mergeCell ref="Q7:R7"/>
    <mergeCell ref="S7:T7"/>
    <mergeCell ref="AA7:AB7"/>
    <mergeCell ref="B8:B9"/>
    <mergeCell ref="C8:G9"/>
    <mergeCell ref="B10:B11"/>
    <mergeCell ref="C10:G11"/>
    <mergeCell ref="U7:V7"/>
    <mergeCell ref="W7:X7"/>
    <mergeCell ref="Y7:Z7"/>
    <mergeCell ref="Q23:V23"/>
    <mergeCell ref="W23:X23"/>
    <mergeCell ref="Y23:Z23"/>
    <mergeCell ref="Y9:Z9"/>
    <mergeCell ref="Q8:R8"/>
    <mergeCell ref="U15:V15"/>
    <mergeCell ref="W15:X15"/>
    <mergeCell ref="Q16:R16"/>
    <mergeCell ref="AL35:AL36"/>
    <mergeCell ref="Q37:V37"/>
    <mergeCell ref="W37:X37"/>
    <mergeCell ref="S19:T19"/>
    <mergeCell ref="U19:V19"/>
    <mergeCell ref="W29:X29"/>
    <mergeCell ref="W30:X30"/>
    <mergeCell ref="Q30:V30"/>
    <mergeCell ref="Q29:V29"/>
    <mergeCell ref="Q24:V24"/>
    <mergeCell ref="Q36:V36"/>
    <mergeCell ref="W33:X33"/>
    <mergeCell ref="AE26:AI27"/>
    <mergeCell ref="AD28:AD29"/>
    <mergeCell ref="Q33:V33"/>
    <mergeCell ref="W28:X28"/>
    <mergeCell ref="W31:X31"/>
    <mergeCell ref="AD32:AD33"/>
    <mergeCell ref="W27:X27"/>
    <mergeCell ref="Q26:V26"/>
    <mergeCell ref="AS35:AX35"/>
    <mergeCell ref="AY30:AZ30"/>
    <mergeCell ref="AD30:AD31"/>
    <mergeCell ref="Y31:Z31"/>
    <mergeCell ref="Y30:Z30"/>
    <mergeCell ref="AS33:AX33"/>
    <mergeCell ref="AD34:AD35"/>
    <mergeCell ref="AE32:AI33"/>
    <mergeCell ref="AL31:AL32"/>
    <mergeCell ref="AY31:AZ31"/>
    <mergeCell ref="BA31:BB31"/>
    <mergeCell ref="AS28:AX28"/>
    <mergeCell ref="AS31:AX31"/>
    <mergeCell ref="W34:X34"/>
    <mergeCell ref="Y29:Z29"/>
    <mergeCell ref="AE30:AI31"/>
    <mergeCell ref="AW9:AX9"/>
    <mergeCell ref="AE12:AI13"/>
    <mergeCell ref="AD18:AD19"/>
    <mergeCell ref="AE18:AI19"/>
    <mergeCell ref="AE8:AI9"/>
    <mergeCell ref="AD16:AD17"/>
    <mergeCell ref="AE16:AI17"/>
    <mergeCell ref="AS16:AT16"/>
    <mergeCell ref="AU16:AV16"/>
    <mergeCell ref="AW16:AX16"/>
    <mergeCell ref="AS8:AT8"/>
    <mergeCell ref="AY9:AZ9"/>
    <mergeCell ref="AA11:AB11"/>
    <mergeCell ref="AS11:AT11"/>
    <mergeCell ref="AU11:AV11"/>
    <mergeCell ref="AW11:AX11"/>
    <mergeCell ref="AL9:AL10"/>
    <mergeCell ref="AU8:AV8"/>
    <mergeCell ref="AS9:AT9"/>
    <mergeCell ref="AU9:AV9"/>
    <mergeCell ref="S8:T8"/>
    <mergeCell ref="U9:V9"/>
    <mergeCell ref="W9:X9"/>
    <mergeCell ref="Y8:Z8"/>
    <mergeCell ref="S9:T9"/>
    <mergeCell ref="AU10:AV10"/>
    <mergeCell ref="BA10:BB10"/>
    <mergeCell ref="AW10:AX10"/>
    <mergeCell ref="AY10:AZ10"/>
    <mergeCell ref="Q11:R11"/>
    <mergeCell ref="S11:T11"/>
    <mergeCell ref="Q9:R9"/>
    <mergeCell ref="W17:X17"/>
    <mergeCell ref="U11:V11"/>
    <mergeCell ref="S16:T16"/>
    <mergeCell ref="U16:V16"/>
    <mergeCell ref="W16:X16"/>
    <mergeCell ref="Y11:Z11"/>
    <mergeCell ref="AD12:AD13"/>
    <mergeCell ref="W10:X10"/>
    <mergeCell ref="Y10:Z10"/>
    <mergeCell ref="AA10:AB10"/>
    <mergeCell ref="U10:V10"/>
    <mergeCell ref="U8:V8"/>
    <mergeCell ref="W8:X8"/>
    <mergeCell ref="W11:X11"/>
    <mergeCell ref="AJ11:AJ12"/>
    <mergeCell ref="AU18:AV18"/>
    <mergeCell ref="AM12:AM13"/>
    <mergeCell ref="AS34:AX34"/>
    <mergeCell ref="AL15:AL16"/>
    <mergeCell ref="AL23:AL24"/>
    <mergeCell ref="AM21:AM22"/>
    <mergeCell ref="AS17:AT17"/>
    <mergeCell ref="AW18:AX18"/>
    <mergeCell ref="Y15:Z15"/>
    <mergeCell ref="AA15:AB15"/>
    <mergeCell ref="W19:X19"/>
    <mergeCell ref="AO35:AP36"/>
    <mergeCell ref="Y24:Z24"/>
    <mergeCell ref="W26:X26"/>
    <mergeCell ref="AA17:AB17"/>
    <mergeCell ref="Y27:Z27"/>
    <mergeCell ref="W36:X36"/>
    <mergeCell ref="W35:X35"/>
    <mergeCell ref="AE28:AI29"/>
    <mergeCell ref="AS29:AX29"/>
    <mergeCell ref="AL27:AL28"/>
    <mergeCell ref="AO27:AP28"/>
    <mergeCell ref="AW15:AX15"/>
    <mergeCell ref="AS30:AX30"/>
    <mergeCell ref="AS26:AX26"/>
    <mergeCell ref="AS27:AX27"/>
    <mergeCell ref="AS18:AT18"/>
    <mergeCell ref="AA19:AB19"/>
    <mergeCell ref="AA18:AB18"/>
    <mergeCell ref="AY27:AZ27"/>
    <mergeCell ref="AY24:AZ24"/>
    <mergeCell ref="AY19:AZ19"/>
    <mergeCell ref="Y26:Z26"/>
    <mergeCell ref="Q27:V27"/>
    <mergeCell ref="Q17:R17"/>
    <mergeCell ref="Q18:R18"/>
    <mergeCell ref="Y17:Z17"/>
    <mergeCell ref="Y18:Z18"/>
    <mergeCell ref="W24:X24"/>
    <mergeCell ref="Q25:V25"/>
    <mergeCell ref="W25:X25"/>
    <mergeCell ref="S17:T17"/>
    <mergeCell ref="Y19:Z19"/>
    <mergeCell ref="W18:X18"/>
    <mergeCell ref="S18:T18"/>
    <mergeCell ref="Y25:Z25"/>
    <mergeCell ref="AU19:AV19"/>
    <mergeCell ref="AD20:AD21"/>
    <mergeCell ref="AE20:AI21"/>
    <mergeCell ref="AU17:AV17"/>
    <mergeCell ref="AO19:AP20"/>
    <mergeCell ref="AL19:AL20"/>
    <mergeCell ref="AY8:AZ8"/>
    <mergeCell ref="BC18:BD18"/>
    <mergeCell ref="AS19:AT19"/>
    <mergeCell ref="BA28:BB28"/>
    <mergeCell ref="BA19:BB19"/>
    <mergeCell ref="AW17:AX17"/>
    <mergeCell ref="BA27:BB27"/>
    <mergeCell ref="AY26:AZ26"/>
    <mergeCell ref="AY28:AZ28"/>
    <mergeCell ref="AW19:AX19"/>
    <mergeCell ref="BC19:BD19"/>
    <mergeCell ref="AY29:AZ29"/>
    <mergeCell ref="BA17:BB17"/>
    <mergeCell ref="AY11:AZ11"/>
    <mergeCell ref="BC17:BD17"/>
    <mergeCell ref="AY17:AZ17"/>
    <mergeCell ref="BA11:BB11"/>
    <mergeCell ref="AY15:AZ15"/>
    <mergeCell ref="BA15:BB15"/>
    <mergeCell ref="BC15:BD15"/>
    <mergeCell ref="BC8:BD8"/>
    <mergeCell ref="BC9:BD9"/>
    <mergeCell ref="BC10:BD10"/>
    <mergeCell ref="BC11:BD11"/>
    <mergeCell ref="AS57:BA58"/>
    <mergeCell ref="B1:BD1"/>
    <mergeCell ref="AD4:AI5"/>
    <mergeCell ref="AA8:AB8"/>
    <mergeCell ref="AA9:AB9"/>
    <mergeCell ref="Q10:R10"/>
    <mergeCell ref="S10:T10"/>
    <mergeCell ref="BA29:BB29"/>
    <mergeCell ref="BA30:BB30"/>
    <mergeCell ref="BA26:BB26"/>
    <mergeCell ref="AK57:AN57"/>
    <mergeCell ref="C48:G49"/>
    <mergeCell ref="M11:N12"/>
    <mergeCell ref="M21:N22"/>
    <mergeCell ref="M33:N34"/>
    <mergeCell ref="H11:H12"/>
    <mergeCell ref="J9:J11"/>
    <mergeCell ref="J15:J16"/>
    <mergeCell ref="AK50:AN50"/>
    <mergeCell ref="AK51:AN51"/>
    <mergeCell ref="K12:K13"/>
    <mergeCell ref="J31:J32"/>
    <mergeCell ref="M41:N43"/>
    <mergeCell ref="AK56:AN56"/>
    <mergeCell ref="AK52:AN52"/>
    <mergeCell ref="AK53:AN53"/>
    <mergeCell ref="AK54:AN54"/>
    <mergeCell ref="AK55:AN55"/>
    <mergeCell ref="Q28:V28"/>
    <mergeCell ref="Y28:Z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3.50390625" style="5" customWidth="1"/>
    <col min="2" max="2" width="5.625" style="5" customWidth="1"/>
    <col min="3" max="3" width="2.875" style="5" customWidth="1"/>
    <col min="4" max="5" width="5.625" style="5" customWidth="1"/>
    <col min="6" max="6" width="2.875" style="5" customWidth="1"/>
    <col min="7" max="8" width="5.625" style="5" customWidth="1"/>
    <col min="9" max="9" width="2.875" style="5" customWidth="1"/>
    <col min="10" max="11" width="5.625" style="5" customWidth="1"/>
    <col min="12" max="12" width="2.875" style="5" customWidth="1"/>
    <col min="13" max="14" width="5.625" style="5" customWidth="1"/>
    <col min="15" max="15" width="2.875" style="5" customWidth="1"/>
    <col min="16" max="16" width="5.125" style="5" customWidth="1"/>
    <col min="17" max="17" width="4.625" style="5" customWidth="1"/>
    <col min="18" max="18" width="4.50390625" style="5" customWidth="1"/>
    <col min="19" max="19" width="5.25390625" style="5" bestFit="1" customWidth="1"/>
    <col min="20" max="16384" width="9.00390625" style="5" customWidth="1"/>
  </cols>
  <sheetData>
    <row r="1" spans="1:16" ht="15" customHeight="1">
      <c r="A1" s="6"/>
      <c r="B1" s="580" t="s">
        <v>277</v>
      </c>
      <c r="C1" s="581"/>
      <c r="D1" s="582"/>
      <c r="E1" s="580" t="s">
        <v>275</v>
      </c>
      <c r="F1" s="581"/>
      <c r="G1" s="582"/>
      <c r="H1" s="580" t="s">
        <v>199</v>
      </c>
      <c r="I1" s="581"/>
      <c r="J1" s="582"/>
      <c r="K1" s="580" t="s">
        <v>284</v>
      </c>
      <c r="L1" s="581"/>
      <c r="M1" s="582"/>
      <c r="N1" s="579" t="s">
        <v>56</v>
      </c>
      <c r="O1" s="579"/>
      <c r="P1" s="6" t="s">
        <v>57</v>
      </c>
    </row>
    <row r="2" spans="1:16" ht="16.5" customHeight="1">
      <c r="A2" s="583" t="s">
        <v>49</v>
      </c>
      <c r="B2" s="570"/>
      <c r="C2" s="571"/>
      <c r="D2" s="572"/>
      <c r="E2" s="579">
        <f>IF(E4&gt;G4,2,1)</f>
        <v>2</v>
      </c>
      <c r="F2" s="579"/>
      <c r="G2" s="579"/>
      <c r="H2" s="579">
        <f>IF(H4&gt;J4,2,1)</f>
        <v>2</v>
      </c>
      <c r="I2" s="579"/>
      <c r="J2" s="579"/>
      <c r="K2" s="579">
        <f>IF(K4&gt;M4,2,1)</f>
        <v>2</v>
      </c>
      <c r="L2" s="579"/>
      <c r="M2" s="579"/>
      <c r="N2" s="579">
        <f>SUM(E2:M2)</f>
        <v>6</v>
      </c>
      <c r="O2" s="579"/>
      <c r="P2" s="579"/>
    </row>
    <row r="3" spans="1:16" s="10" customFormat="1" ht="9.75" customHeight="1">
      <c r="A3" s="584"/>
      <c r="B3" s="573"/>
      <c r="C3" s="574"/>
      <c r="D3" s="575"/>
      <c r="E3" s="7" t="s">
        <v>58</v>
      </c>
      <c r="F3" s="8" t="s">
        <v>12</v>
      </c>
      <c r="G3" s="9" t="s">
        <v>59</v>
      </c>
      <c r="H3" s="7" t="s">
        <v>58</v>
      </c>
      <c r="I3" s="8" t="s">
        <v>12</v>
      </c>
      <c r="J3" s="9" t="s">
        <v>60</v>
      </c>
      <c r="K3" s="7" t="s">
        <v>58</v>
      </c>
      <c r="L3" s="8" t="s">
        <v>12</v>
      </c>
      <c r="M3" s="9" t="s">
        <v>61</v>
      </c>
      <c r="N3" s="579"/>
      <c r="O3" s="579"/>
      <c r="P3" s="579"/>
    </row>
    <row r="4" spans="1:16" ht="16.5" customHeight="1">
      <c r="A4" s="585"/>
      <c r="B4" s="576"/>
      <c r="C4" s="577"/>
      <c r="D4" s="578"/>
      <c r="E4" s="58">
        <v>91</v>
      </c>
      <c r="F4" s="12"/>
      <c r="G4" s="60">
        <v>81</v>
      </c>
      <c r="H4" s="58">
        <v>82</v>
      </c>
      <c r="I4" s="12"/>
      <c r="J4" s="60">
        <v>71</v>
      </c>
      <c r="K4" s="58">
        <v>87</v>
      </c>
      <c r="L4" s="12"/>
      <c r="M4" s="60">
        <v>80</v>
      </c>
      <c r="N4" s="579"/>
      <c r="O4" s="579"/>
      <c r="P4" s="579"/>
    </row>
    <row r="5" spans="1:16" ht="16.5" customHeight="1">
      <c r="A5" s="583" t="s">
        <v>175</v>
      </c>
      <c r="B5" s="579">
        <f>IF(B7&gt;D7,2,1)</f>
        <v>1</v>
      </c>
      <c r="C5" s="579"/>
      <c r="D5" s="579"/>
      <c r="E5" s="570"/>
      <c r="F5" s="571"/>
      <c r="G5" s="572"/>
      <c r="H5" s="579">
        <f>IF(H7&gt;J7,2,1)</f>
        <v>2</v>
      </c>
      <c r="I5" s="579"/>
      <c r="J5" s="579"/>
      <c r="K5" s="579">
        <f>IF(K7&gt;M7,2,1)</f>
        <v>2</v>
      </c>
      <c r="L5" s="579"/>
      <c r="M5" s="579"/>
      <c r="N5" s="579">
        <f>SUM(B5,H5,K5)</f>
        <v>5</v>
      </c>
      <c r="O5" s="579"/>
      <c r="P5" s="579"/>
    </row>
    <row r="6" spans="1:16" s="10" customFormat="1" ht="9.75" customHeight="1">
      <c r="A6" s="586"/>
      <c r="B6" s="7" t="s">
        <v>59</v>
      </c>
      <c r="C6" s="8" t="s">
        <v>12</v>
      </c>
      <c r="D6" s="9" t="s">
        <v>58</v>
      </c>
      <c r="E6" s="573"/>
      <c r="F6" s="574"/>
      <c r="G6" s="575"/>
      <c r="H6" s="7" t="s">
        <v>59</v>
      </c>
      <c r="I6" s="8" t="s">
        <v>12</v>
      </c>
      <c r="J6" s="9" t="s">
        <v>60</v>
      </c>
      <c r="K6" s="7" t="s">
        <v>59</v>
      </c>
      <c r="L6" s="8" t="s">
        <v>12</v>
      </c>
      <c r="M6" s="9" t="s">
        <v>61</v>
      </c>
      <c r="N6" s="579"/>
      <c r="O6" s="579"/>
      <c r="P6" s="579"/>
    </row>
    <row r="7" spans="1:16" ht="16.5" customHeight="1">
      <c r="A7" s="587"/>
      <c r="B7" s="11">
        <f>G4</f>
        <v>81</v>
      </c>
      <c r="C7" s="12" t="s">
        <v>12</v>
      </c>
      <c r="D7" s="3">
        <f>E4</f>
        <v>91</v>
      </c>
      <c r="E7" s="576"/>
      <c r="F7" s="577"/>
      <c r="G7" s="578"/>
      <c r="H7" s="58">
        <v>97</v>
      </c>
      <c r="I7" s="12"/>
      <c r="J7" s="60">
        <v>78</v>
      </c>
      <c r="K7" s="58">
        <v>87</v>
      </c>
      <c r="L7" s="12"/>
      <c r="M7" s="60">
        <v>85</v>
      </c>
      <c r="N7" s="579"/>
      <c r="O7" s="579"/>
      <c r="P7" s="579"/>
    </row>
    <row r="8" spans="1:16" ht="16.5" customHeight="1">
      <c r="A8" s="583" t="s">
        <v>176</v>
      </c>
      <c r="B8" s="579">
        <f>IF(B10&gt;D10,2,1)</f>
        <v>1</v>
      </c>
      <c r="C8" s="579"/>
      <c r="D8" s="579"/>
      <c r="E8" s="579">
        <f>IF(E10&gt;G10,2,1)</f>
        <v>1</v>
      </c>
      <c r="F8" s="579"/>
      <c r="G8" s="579"/>
      <c r="H8" s="570"/>
      <c r="I8" s="571"/>
      <c r="J8" s="572"/>
      <c r="K8" s="579">
        <f>IF(K10&gt;M10,2,1)</f>
        <v>1</v>
      </c>
      <c r="L8" s="579"/>
      <c r="M8" s="579"/>
      <c r="N8" s="579">
        <f>SUM(B8,E8,K8)</f>
        <v>3</v>
      </c>
      <c r="O8" s="579"/>
      <c r="P8" s="579"/>
    </row>
    <row r="9" spans="1:16" s="10" customFormat="1" ht="9.75" customHeight="1">
      <c r="A9" s="586"/>
      <c r="B9" s="7" t="s">
        <v>60</v>
      </c>
      <c r="C9" s="8" t="s">
        <v>12</v>
      </c>
      <c r="D9" s="9" t="s">
        <v>58</v>
      </c>
      <c r="E9" s="7" t="s">
        <v>60</v>
      </c>
      <c r="F9" s="8" t="s">
        <v>12</v>
      </c>
      <c r="G9" s="9" t="s">
        <v>59</v>
      </c>
      <c r="H9" s="573"/>
      <c r="I9" s="574"/>
      <c r="J9" s="575"/>
      <c r="K9" s="7" t="s">
        <v>60</v>
      </c>
      <c r="L9" s="8" t="s">
        <v>12</v>
      </c>
      <c r="M9" s="9" t="s">
        <v>61</v>
      </c>
      <c r="N9" s="579"/>
      <c r="O9" s="579"/>
      <c r="P9" s="579"/>
    </row>
    <row r="10" spans="1:16" ht="16.5" customHeight="1">
      <c r="A10" s="587"/>
      <c r="B10" s="11">
        <f>SUM(J4)</f>
        <v>71</v>
      </c>
      <c r="C10" s="12" t="s">
        <v>12</v>
      </c>
      <c r="D10" s="3">
        <f>SUM(H4)</f>
        <v>82</v>
      </c>
      <c r="E10" s="11">
        <f>SUM(J7)</f>
        <v>78</v>
      </c>
      <c r="F10" s="12" t="s">
        <v>12</v>
      </c>
      <c r="G10" s="3">
        <f>SUM(H7)</f>
        <v>97</v>
      </c>
      <c r="H10" s="576"/>
      <c r="I10" s="577"/>
      <c r="J10" s="578"/>
      <c r="K10" s="58">
        <v>70</v>
      </c>
      <c r="L10" s="12"/>
      <c r="M10" s="60">
        <v>81</v>
      </c>
      <c r="N10" s="579"/>
      <c r="O10" s="579"/>
      <c r="P10" s="579"/>
    </row>
    <row r="11" spans="1:16" ht="16.5" customHeight="1">
      <c r="A11" s="583" t="s">
        <v>177</v>
      </c>
      <c r="B11" s="579">
        <f>IF(B13&gt;D13,2,1)</f>
        <v>1</v>
      </c>
      <c r="C11" s="579"/>
      <c r="D11" s="579"/>
      <c r="E11" s="579">
        <f>IF(E13&gt;G13,2,1)</f>
        <v>1</v>
      </c>
      <c r="F11" s="579"/>
      <c r="G11" s="579"/>
      <c r="H11" s="579">
        <f>IF(H13&gt;J13,2,1)</f>
        <v>2</v>
      </c>
      <c r="I11" s="579"/>
      <c r="J11" s="579"/>
      <c r="K11" s="570"/>
      <c r="L11" s="571"/>
      <c r="M11" s="572"/>
      <c r="N11" s="579">
        <f>SUM(B11:J11)</f>
        <v>4</v>
      </c>
      <c r="O11" s="579"/>
      <c r="P11" s="579"/>
    </row>
    <row r="12" spans="1:16" s="10" customFormat="1" ht="9.75" customHeight="1">
      <c r="A12" s="586"/>
      <c r="B12" s="7" t="s">
        <v>61</v>
      </c>
      <c r="C12" s="8" t="s">
        <v>12</v>
      </c>
      <c r="D12" s="9" t="s">
        <v>58</v>
      </c>
      <c r="E12" s="7" t="s">
        <v>61</v>
      </c>
      <c r="F12" s="8" t="s">
        <v>12</v>
      </c>
      <c r="G12" s="9" t="s">
        <v>59</v>
      </c>
      <c r="H12" s="7" t="s">
        <v>61</v>
      </c>
      <c r="I12" s="8" t="s">
        <v>12</v>
      </c>
      <c r="J12" s="9" t="s">
        <v>60</v>
      </c>
      <c r="K12" s="573"/>
      <c r="L12" s="574"/>
      <c r="M12" s="575"/>
      <c r="N12" s="579"/>
      <c r="O12" s="579"/>
      <c r="P12" s="579"/>
    </row>
    <row r="13" spans="1:16" ht="16.5" customHeight="1">
      <c r="A13" s="587"/>
      <c r="B13" s="11">
        <f>SUM(M4)</f>
        <v>80</v>
      </c>
      <c r="C13" s="12" t="s">
        <v>12</v>
      </c>
      <c r="D13" s="3">
        <f>SUM(K4)</f>
        <v>87</v>
      </c>
      <c r="E13" s="23">
        <f>M7</f>
        <v>85</v>
      </c>
      <c r="F13" s="12" t="s">
        <v>12</v>
      </c>
      <c r="G13" s="3">
        <f>SUM(K7)</f>
        <v>87</v>
      </c>
      <c r="H13" s="11">
        <f>M10</f>
        <v>81</v>
      </c>
      <c r="I13" s="12" t="s">
        <v>12</v>
      </c>
      <c r="J13" s="3">
        <f>K10</f>
        <v>70</v>
      </c>
      <c r="K13" s="576"/>
      <c r="L13" s="577"/>
      <c r="M13" s="578"/>
      <c r="N13" s="579"/>
      <c r="O13" s="579"/>
      <c r="P13" s="579"/>
    </row>
    <row r="14" spans="1:18" ht="32.25" customHeight="1">
      <c r="A14" s="589" t="s">
        <v>62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8"/>
      <c r="Q14" s="588"/>
      <c r="R14" s="1"/>
    </row>
    <row r="15" spans="1:17" ht="19.5" customHeight="1">
      <c r="A15" s="590"/>
      <c r="B15" s="591"/>
      <c r="C15" s="15"/>
      <c r="D15" s="592" t="s">
        <v>58</v>
      </c>
      <c r="E15" s="592"/>
      <c r="F15" s="15"/>
      <c r="G15" s="592" t="s">
        <v>59</v>
      </c>
      <c r="H15" s="592"/>
      <c r="I15" s="15"/>
      <c r="J15" s="592" t="s">
        <v>60</v>
      </c>
      <c r="K15" s="592"/>
      <c r="L15" s="15"/>
      <c r="M15" s="592" t="s">
        <v>61</v>
      </c>
      <c r="N15" s="592"/>
      <c r="O15" s="14"/>
      <c r="P15" s="1"/>
      <c r="Q15" s="1"/>
    </row>
    <row r="16" spans="1:15" ht="13.5">
      <c r="A16" s="593" t="s">
        <v>63</v>
      </c>
      <c r="B16" s="594"/>
      <c r="C16" s="16"/>
      <c r="D16" s="16">
        <f>E4+H4</f>
        <v>173</v>
      </c>
      <c r="E16" s="16">
        <f>G4+J4</f>
        <v>152</v>
      </c>
      <c r="F16" s="16"/>
      <c r="G16" s="16">
        <f>B7+H7</f>
        <v>178</v>
      </c>
      <c r="H16" s="16">
        <f>D7+J7</f>
        <v>169</v>
      </c>
      <c r="I16" s="16"/>
      <c r="J16" s="16">
        <f>B10+E10</f>
        <v>149</v>
      </c>
      <c r="K16" s="16">
        <f>D10+G10</f>
        <v>179</v>
      </c>
      <c r="L16" s="16"/>
      <c r="M16" s="597"/>
      <c r="N16" s="597"/>
      <c r="O16" s="18"/>
    </row>
    <row r="17" spans="1:15" ht="13.5">
      <c r="A17" s="595"/>
      <c r="B17" s="596"/>
      <c r="C17" s="1"/>
      <c r="D17" s="588">
        <f>D16/E16</f>
        <v>1.138157894736842</v>
      </c>
      <c r="E17" s="588"/>
      <c r="F17" s="1"/>
      <c r="G17" s="588">
        <f>G16/H16</f>
        <v>1.0532544378698225</v>
      </c>
      <c r="H17" s="588"/>
      <c r="I17" s="1"/>
      <c r="J17" s="588">
        <f>J16/K16</f>
        <v>0.8324022346368715</v>
      </c>
      <c r="K17" s="588"/>
      <c r="L17" s="1"/>
      <c r="M17" s="598"/>
      <c r="N17" s="598"/>
      <c r="O17" s="20"/>
    </row>
    <row r="18" spans="1:15" ht="13.5">
      <c r="A18" s="593" t="s">
        <v>64</v>
      </c>
      <c r="B18" s="594"/>
      <c r="C18" s="16"/>
      <c r="D18" s="16">
        <f>E4+K4</f>
        <v>178</v>
      </c>
      <c r="E18" s="16">
        <f>G4+M4</f>
        <v>161</v>
      </c>
      <c r="F18" s="16"/>
      <c r="G18" s="16">
        <f>B7+K7</f>
        <v>168</v>
      </c>
      <c r="H18" s="16">
        <f>D7+M7</f>
        <v>176</v>
      </c>
      <c r="I18" s="16"/>
      <c r="J18" s="17"/>
      <c r="K18" s="17"/>
      <c r="L18" s="17"/>
      <c r="M18" s="16">
        <f>B13+E13</f>
        <v>165</v>
      </c>
      <c r="N18" s="16">
        <f>D13+G13</f>
        <v>174</v>
      </c>
      <c r="O18" s="2"/>
    </row>
    <row r="19" spans="1:15" ht="13.5">
      <c r="A19" s="595"/>
      <c r="B19" s="596"/>
      <c r="C19" s="13"/>
      <c r="D19" s="589">
        <f>D18/E18</f>
        <v>1.1055900621118013</v>
      </c>
      <c r="E19" s="589"/>
      <c r="F19" s="13"/>
      <c r="G19" s="589">
        <f>G18/H18</f>
        <v>0.9545454545454546</v>
      </c>
      <c r="H19" s="589"/>
      <c r="I19" s="13"/>
      <c r="J19" s="599"/>
      <c r="K19" s="599"/>
      <c r="L19" s="21"/>
      <c r="M19" s="589">
        <f>M18/N18</f>
        <v>0.9482758620689655</v>
      </c>
      <c r="N19" s="589"/>
      <c r="O19" s="3"/>
    </row>
    <row r="20" spans="1:15" ht="13.5">
      <c r="A20" s="593" t="s">
        <v>65</v>
      </c>
      <c r="B20" s="594"/>
      <c r="C20" s="16"/>
      <c r="D20" s="16">
        <f>H4+K4</f>
        <v>169</v>
      </c>
      <c r="E20" s="16">
        <f>J4+M4</f>
        <v>151</v>
      </c>
      <c r="F20" s="16"/>
      <c r="G20" s="17"/>
      <c r="H20" s="17"/>
      <c r="I20" s="17"/>
      <c r="J20" s="16">
        <f>B10+K10</f>
        <v>141</v>
      </c>
      <c r="K20" s="16">
        <f>D10+M10</f>
        <v>163</v>
      </c>
      <c r="L20" s="16"/>
      <c r="M20" s="16">
        <f>B13+H13</f>
        <v>161</v>
      </c>
      <c r="N20" s="16">
        <f>D13+J13</f>
        <v>157</v>
      </c>
      <c r="O20" s="2"/>
    </row>
    <row r="21" spans="1:15" ht="13.5">
      <c r="A21" s="595"/>
      <c r="B21" s="596"/>
      <c r="C21" s="13"/>
      <c r="D21" s="589">
        <f>D20/E20</f>
        <v>1.119205298013245</v>
      </c>
      <c r="E21" s="589"/>
      <c r="F21" s="13"/>
      <c r="G21" s="599"/>
      <c r="H21" s="599"/>
      <c r="I21" s="21"/>
      <c r="J21" s="589">
        <f>J20/K20</f>
        <v>0.8650306748466258</v>
      </c>
      <c r="K21" s="589"/>
      <c r="L21" s="13"/>
      <c r="M21" s="589">
        <f>M20/N20</f>
        <v>1.0254777070063694</v>
      </c>
      <c r="N21" s="589"/>
      <c r="O21" s="3"/>
    </row>
    <row r="22" spans="1:16" ht="13.5">
      <c r="A22" s="600" t="s">
        <v>66</v>
      </c>
      <c r="B22" s="601"/>
      <c r="C22" s="1"/>
      <c r="D22" s="19"/>
      <c r="E22" s="19"/>
      <c r="F22" s="19"/>
      <c r="G22" s="1">
        <f>H7+K7</f>
        <v>184</v>
      </c>
      <c r="H22" s="1">
        <f>J7+M7</f>
        <v>163</v>
      </c>
      <c r="I22" s="1"/>
      <c r="J22" s="1">
        <f>E10+K10</f>
        <v>148</v>
      </c>
      <c r="K22" s="1">
        <f>G10+M10</f>
        <v>178</v>
      </c>
      <c r="L22" s="1"/>
      <c r="M22" s="1">
        <f>E13+H13</f>
        <v>166</v>
      </c>
      <c r="N22" s="1">
        <f>G13+J13</f>
        <v>157</v>
      </c>
      <c r="O22" s="4"/>
      <c r="P22" s="22"/>
    </row>
    <row r="23" spans="1:16" ht="13.5">
      <c r="A23" s="600"/>
      <c r="B23" s="601"/>
      <c r="C23" s="1"/>
      <c r="D23" s="19"/>
      <c r="E23" s="19"/>
      <c r="F23" s="19"/>
      <c r="G23" s="588">
        <f>G22/H22</f>
        <v>1.1288343558282208</v>
      </c>
      <c r="H23" s="588"/>
      <c r="I23" s="1"/>
      <c r="J23" s="588">
        <f>J22/K22</f>
        <v>0.8314606741573034</v>
      </c>
      <c r="K23" s="588"/>
      <c r="L23" s="1"/>
      <c r="M23" s="588">
        <f>M22/N22</f>
        <v>1.0573248407643312</v>
      </c>
      <c r="N23" s="588"/>
      <c r="O23" s="4"/>
      <c r="P23" s="22"/>
    </row>
    <row r="24" spans="1:15" ht="13.5">
      <c r="A24" s="593" t="s">
        <v>67</v>
      </c>
      <c r="B24" s="594"/>
      <c r="C24" s="16"/>
      <c r="D24" s="16">
        <f>E4+H4+K4</f>
        <v>260</v>
      </c>
      <c r="E24" s="16">
        <f>G4+J4+M4</f>
        <v>232</v>
      </c>
      <c r="F24" s="16"/>
      <c r="G24" s="16">
        <f>B7+H7+K7</f>
        <v>265</v>
      </c>
      <c r="H24" s="16">
        <f>D7+J7+M7</f>
        <v>254</v>
      </c>
      <c r="I24" s="16"/>
      <c r="J24" s="16">
        <f>B10+E10+K10</f>
        <v>219</v>
      </c>
      <c r="K24" s="16">
        <f>D10+G10+M10</f>
        <v>260</v>
      </c>
      <c r="L24" s="16"/>
      <c r="M24" s="16">
        <f>B13+E13+H13</f>
        <v>246</v>
      </c>
      <c r="N24" s="16">
        <f>D13+G13+J13</f>
        <v>244</v>
      </c>
      <c r="O24" s="2"/>
    </row>
    <row r="25" spans="1:15" ht="13.5">
      <c r="A25" s="595"/>
      <c r="B25" s="596"/>
      <c r="C25" s="13"/>
      <c r="D25" s="589">
        <f>D24/E24</f>
        <v>1.1206896551724137</v>
      </c>
      <c r="E25" s="589"/>
      <c r="F25" s="13"/>
      <c r="G25" s="589">
        <f>G24/H24</f>
        <v>1.0433070866141732</v>
      </c>
      <c r="H25" s="589"/>
      <c r="I25" s="13"/>
      <c r="J25" s="589">
        <f>J24/K24</f>
        <v>0.8423076923076923</v>
      </c>
      <c r="K25" s="589"/>
      <c r="L25" s="13"/>
      <c r="M25" s="589">
        <f>M24/N24</f>
        <v>1.0081967213114753</v>
      </c>
      <c r="N25" s="589"/>
      <c r="O25" s="3"/>
    </row>
  </sheetData>
  <sheetProtection/>
  <mergeCells count="63">
    <mergeCell ref="M25:N25"/>
    <mergeCell ref="A20:B21"/>
    <mergeCell ref="D21:E21"/>
    <mergeCell ref="G21:H21"/>
    <mergeCell ref="J21:K21"/>
    <mergeCell ref="M21:N21"/>
    <mergeCell ref="M23:N23"/>
    <mergeCell ref="J25:K25"/>
    <mergeCell ref="A22:B23"/>
    <mergeCell ref="G23:H23"/>
    <mergeCell ref="J23:K23"/>
    <mergeCell ref="A18:B19"/>
    <mergeCell ref="A24:B25"/>
    <mergeCell ref="D25:E25"/>
    <mergeCell ref="G25:H25"/>
    <mergeCell ref="D19:E19"/>
    <mergeCell ref="G19:H19"/>
    <mergeCell ref="J19:K19"/>
    <mergeCell ref="M19:N19"/>
    <mergeCell ref="A14:Q14"/>
    <mergeCell ref="A15:B15"/>
    <mergeCell ref="D15:E15"/>
    <mergeCell ref="G15:H15"/>
    <mergeCell ref="J15:K15"/>
    <mergeCell ref="M15:N15"/>
    <mergeCell ref="A16:B17"/>
    <mergeCell ref="M16:N17"/>
    <mergeCell ref="J17:K17"/>
    <mergeCell ref="P11:P13"/>
    <mergeCell ref="A8:A10"/>
    <mergeCell ref="B8:D8"/>
    <mergeCell ref="A11:A13"/>
    <mergeCell ref="B11:D11"/>
    <mergeCell ref="E11:G11"/>
    <mergeCell ref="D17:E17"/>
    <mergeCell ref="G17:H17"/>
    <mergeCell ref="K11:M13"/>
    <mergeCell ref="N11:O13"/>
    <mergeCell ref="A5:A7"/>
    <mergeCell ref="B5:D5"/>
    <mergeCell ref="H11:J11"/>
    <mergeCell ref="P2:P4"/>
    <mergeCell ref="P5:P7"/>
    <mergeCell ref="P8:P10"/>
    <mergeCell ref="N2:O4"/>
    <mergeCell ref="K2:M2"/>
    <mergeCell ref="K5:M5"/>
    <mergeCell ref="N5:O7"/>
    <mergeCell ref="A2:A4"/>
    <mergeCell ref="B2:D4"/>
    <mergeCell ref="E2:G2"/>
    <mergeCell ref="H2:J2"/>
    <mergeCell ref="E8:G8"/>
    <mergeCell ref="H8:J10"/>
    <mergeCell ref="K8:M8"/>
    <mergeCell ref="N8:O10"/>
    <mergeCell ref="E5:G7"/>
    <mergeCell ref="H5:J5"/>
    <mergeCell ref="N1:O1"/>
    <mergeCell ref="B1:D1"/>
    <mergeCell ref="E1:G1"/>
    <mergeCell ref="H1:J1"/>
    <mergeCell ref="K1:M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5.625" style="5" customWidth="1"/>
    <col min="3" max="3" width="2.875" style="5" customWidth="1"/>
    <col min="4" max="5" width="5.625" style="5" customWidth="1"/>
    <col min="6" max="6" width="2.875" style="5" customWidth="1"/>
    <col min="7" max="8" width="5.625" style="5" customWidth="1"/>
    <col min="9" max="9" width="2.875" style="5" customWidth="1"/>
    <col min="10" max="11" width="5.625" style="5" customWidth="1"/>
    <col min="12" max="12" width="2.875" style="5" customWidth="1"/>
    <col min="13" max="14" width="5.625" style="5" customWidth="1"/>
    <col min="15" max="15" width="2.875" style="5" customWidth="1"/>
    <col min="16" max="16" width="5.125" style="5" customWidth="1"/>
    <col min="17" max="17" width="4.625" style="5" customWidth="1"/>
    <col min="18" max="18" width="4.50390625" style="5" customWidth="1"/>
    <col min="19" max="19" width="5.25390625" style="5" bestFit="1" customWidth="1"/>
    <col min="20" max="16384" width="9.00390625" style="5" customWidth="1"/>
  </cols>
  <sheetData>
    <row r="1" spans="1:16" ht="15" customHeight="1">
      <c r="A1" s="6"/>
      <c r="B1" s="580" t="s">
        <v>202</v>
      </c>
      <c r="C1" s="581"/>
      <c r="D1" s="582"/>
      <c r="E1" s="580" t="s">
        <v>280</v>
      </c>
      <c r="F1" s="581"/>
      <c r="G1" s="582"/>
      <c r="H1" s="580" t="s">
        <v>281</v>
      </c>
      <c r="I1" s="581"/>
      <c r="J1" s="582"/>
      <c r="K1" s="580" t="s">
        <v>305</v>
      </c>
      <c r="L1" s="581"/>
      <c r="M1" s="582"/>
      <c r="N1" s="579" t="s">
        <v>56</v>
      </c>
      <c r="O1" s="579"/>
      <c r="P1" s="6" t="s">
        <v>57</v>
      </c>
    </row>
    <row r="2" spans="1:16" ht="16.5" customHeight="1">
      <c r="A2" s="583" t="s">
        <v>72</v>
      </c>
      <c r="B2" s="570"/>
      <c r="C2" s="571"/>
      <c r="D2" s="572"/>
      <c r="E2" s="579">
        <f>IF(E4&gt;G4,2,1)</f>
        <v>1</v>
      </c>
      <c r="F2" s="579"/>
      <c r="G2" s="579"/>
      <c r="H2" s="579">
        <f>IF(H4&gt;J4,2,1)</f>
        <v>1</v>
      </c>
      <c r="I2" s="579"/>
      <c r="J2" s="579"/>
      <c r="K2" s="579">
        <f>IF(K4&gt;M4,2,1)</f>
        <v>1</v>
      </c>
      <c r="L2" s="579"/>
      <c r="M2" s="579"/>
      <c r="N2" s="579">
        <f>SUM(E2:M2)</f>
        <v>3</v>
      </c>
      <c r="O2" s="579"/>
      <c r="P2" s="579"/>
    </row>
    <row r="3" spans="1:16" s="10" customFormat="1" ht="9.75" customHeight="1">
      <c r="A3" s="584"/>
      <c r="B3" s="573"/>
      <c r="C3" s="574"/>
      <c r="D3" s="575"/>
      <c r="E3" s="7" t="s">
        <v>58</v>
      </c>
      <c r="F3" s="8" t="s">
        <v>12</v>
      </c>
      <c r="G3" s="9" t="s">
        <v>59</v>
      </c>
      <c r="H3" s="7" t="s">
        <v>58</v>
      </c>
      <c r="I3" s="8" t="s">
        <v>12</v>
      </c>
      <c r="J3" s="9" t="s">
        <v>60</v>
      </c>
      <c r="K3" s="7" t="s">
        <v>58</v>
      </c>
      <c r="L3" s="8" t="s">
        <v>12</v>
      </c>
      <c r="M3" s="9" t="s">
        <v>61</v>
      </c>
      <c r="N3" s="579"/>
      <c r="O3" s="579"/>
      <c r="P3" s="579"/>
    </row>
    <row r="4" spans="1:16" ht="16.5" customHeight="1">
      <c r="A4" s="585"/>
      <c r="B4" s="576"/>
      <c r="C4" s="577"/>
      <c r="D4" s="578"/>
      <c r="E4" s="58">
        <v>50</v>
      </c>
      <c r="F4" s="12"/>
      <c r="G4" s="60">
        <v>90</v>
      </c>
      <c r="H4" s="58">
        <v>68</v>
      </c>
      <c r="I4" s="12"/>
      <c r="J4" s="60">
        <v>74</v>
      </c>
      <c r="K4" s="58">
        <v>70</v>
      </c>
      <c r="L4" s="12"/>
      <c r="M4" s="60">
        <v>77</v>
      </c>
      <c r="N4" s="579"/>
      <c r="O4" s="579"/>
      <c r="P4" s="579"/>
    </row>
    <row r="5" spans="1:16" ht="16.5" customHeight="1">
      <c r="A5" s="583" t="s">
        <v>178</v>
      </c>
      <c r="B5" s="579">
        <f>IF(B7&gt;D7,2,1)</f>
        <v>2</v>
      </c>
      <c r="C5" s="579"/>
      <c r="D5" s="579"/>
      <c r="E5" s="570"/>
      <c r="F5" s="571"/>
      <c r="G5" s="572"/>
      <c r="H5" s="579">
        <f>IF(H7&gt;J7,2,1)</f>
        <v>2</v>
      </c>
      <c r="I5" s="579"/>
      <c r="J5" s="579"/>
      <c r="K5" s="579">
        <f>IF(K7&gt;M7,2,1)</f>
        <v>1</v>
      </c>
      <c r="L5" s="579"/>
      <c r="M5" s="579"/>
      <c r="N5" s="579">
        <f>SUM(B5,H5,K5)</f>
        <v>5</v>
      </c>
      <c r="O5" s="579"/>
      <c r="P5" s="579"/>
    </row>
    <row r="6" spans="1:16" s="10" customFormat="1" ht="9.75" customHeight="1">
      <c r="A6" s="586"/>
      <c r="B6" s="7" t="s">
        <v>59</v>
      </c>
      <c r="C6" s="8" t="s">
        <v>12</v>
      </c>
      <c r="D6" s="9" t="s">
        <v>58</v>
      </c>
      <c r="E6" s="573"/>
      <c r="F6" s="574"/>
      <c r="G6" s="575"/>
      <c r="H6" s="7" t="s">
        <v>59</v>
      </c>
      <c r="I6" s="8" t="s">
        <v>12</v>
      </c>
      <c r="J6" s="9" t="s">
        <v>60</v>
      </c>
      <c r="K6" s="7" t="s">
        <v>59</v>
      </c>
      <c r="L6" s="8" t="s">
        <v>12</v>
      </c>
      <c r="M6" s="9" t="s">
        <v>61</v>
      </c>
      <c r="N6" s="579"/>
      <c r="O6" s="579"/>
      <c r="P6" s="579"/>
    </row>
    <row r="7" spans="1:16" ht="16.5" customHeight="1">
      <c r="A7" s="587"/>
      <c r="B7" s="11">
        <f>G4</f>
        <v>90</v>
      </c>
      <c r="C7" s="12" t="s">
        <v>12</v>
      </c>
      <c r="D7" s="3">
        <f>E4</f>
        <v>50</v>
      </c>
      <c r="E7" s="576"/>
      <c r="F7" s="577"/>
      <c r="G7" s="578"/>
      <c r="H7" s="58">
        <v>90</v>
      </c>
      <c r="I7" s="12"/>
      <c r="J7" s="60">
        <v>58</v>
      </c>
      <c r="K7" s="58">
        <v>65</v>
      </c>
      <c r="L7" s="12"/>
      <c r="M7" s="60">
        <v>72</v>
      </c>
      <c r="N7" s="579"/>
      <c r="O7" s="579"/>
      <c r="P7" s="579"/>
    </row>
    <row r="8" spans="1:16" ht="16.5" customHeight="1">
      <c r="A8" s="583" t="s">
        <v>179</v>
      </c>
      <c r="B8" s="579">
        <f>IF(B10&gt;D10,2,1)</f>
        <v>2</v>
      </c>
      <c r="C8" s="579"/>
      <c r="D8" s="579"/>
      <c r="E8" s="579">
        <f>IF(E10&gt;G10,2,1)</f>
        <v>1</v>
      </c>
      <c r="F8" s="579"/>
      <c r="G8" s="579"/>
      <c r="H8" s="570"/>
      <c r="I8" s="571"/>
      <c r="J8" s="572"/>
      <c r="K8" s="579">
        <f>IF(K10&gt;M10,2,1)</f>
        <v>1</v>
      </c>
      <c r="L8" s="579"/>
      <c r="M8" s="579"/>
      <c r="N8" s="579">
        <f>SUM(B8,E8,K8)</f>
        <v>4</v>
      </c>
      <c r="O8" s="579"/>
      <c r="P8" s="579"/>
    </row>
    <row r="9" spans="1:16" s="10" customFormat="1" ht="9.75" customHeight="1">
      <c r="A9" s="586"/>
      <c r="B9" s="7" t="s">
        <v>60</v>
      </c>
      <c r="C9" s="8" t="s">
        <v>12</v>
      </c>
      <c r="D9" s="9" t="s">
        <v>58</v>
      </c>
      <c r="E9" s="7" t="s">
        <v>60</v>
      </c>
      <c r="F9" s="8" t="s">
        <v>12</v>
      </c>
      <c r="G9" s="9" t="s">
        <v>59</v>
      </c>
      <c r="H9" s="573"/>
      <c r="I9" s="574"/>
      <c r="J9" s="575"/>
      <c r="K9" s="7" t="s">
        <v>60</v>
      </c>
      <c r="L9" s="8" t="s">
        <v>12</v>
      </c>
      <c r="M9" s="9" t="s">
        <v>61</v>
      </c>
      <c r="N9" s="579"/>
      <c r="O9" s="579"/>
      <c r="P9" s="579"/>
    </row>
    <row r="10" spans="1:16" ht="16.5" customHeight="1">
      <c r="A10" s="587"/>
      <c r="B10" s="11">
        <f>SUM(J4)</f>
        <v>74</v>
      </c>
      <c r="C10" s="12" t="s">
        <v>12</v>
      </c>
      <c r="D10" s="3">
        <f>SUM(H4)</f>
        <v>68</v>
      </c>
      <c r="E10" s="11">
        <f>SUM(J7)</f>
        <v>58</v>
      </c>
      <c r="F10" s="12" t="s">
        <v>12</v>
      </c>
      <c r="G10" s="3">
        <f>SUM(H7)</f>
        <v>90</v>
      </c>
      <c r="H10" s="576"/>
      <c r="I10" s="577"/>
      <c r="J10" s="578"/>
      <c r="K10" s="58">
        <v>58</v>
      </c>
      <c r="L10" s="12"/>
      <c r="M10" s="60">
        <v>79</v>
      </c>
      <c r="N10" s="579"/>
      <c r="O10" s="579"/>
      <c r="P10" s="579"/>
    </row>
    <row r="11" spans="1:16" ht="16.5" customHeight="1">
      <c r="A11" s="583" t="s">
        <v>180</v>
      </c>
      <c r="B11" s="579">
        <f>IF(B13&gt;D13,2,1)</f>
        <v>2</v>
      </c>
      <c r="C11" s="579"/>
      <c r="D11" s="579"/>
      <c r="E11" s="579">
        <f>IF(E13&gt;G13,2,1)</f>
        <v>2</v>
      </c>
      <c r="F11" s="579"/>
      <c r="G11" s="579"/>
      <c r="H11" s="579">
        <f>IF(H13&gt;J13,2,1)</f>
        <v>2</v>
      </c>
      <c r="I11" s="579"/>
      <c r="J11" s="579"/>
      <c r="K11" s="570"/>
      <c r="L11" s="571"/>
      <c r="M11" s="572"/>
      <c r="N11" s="579">
        <f>SUM(B11:J11)</f>
        <v>6</v>
      </c>
      <c r="O11" s="579"/>
      <c r="P11" s="579"/>
    </row>
    <row r="12" spans="1:16" s="10" customFormat="1" ht="9.75" customHeight="1">
      <c r="A12" s="586"/>
      <c r="B12" s="7" t="s">
        <v>61</v>
      </c>
      <c r="C12" s="8" t="s">
        <v>12</v>
      </c>
      <c r="D12" s="9" t="s">
        <v>58</v>
      </c>
      <c r="E12" s="7" t="s">
        <v>61</v>
      </c>
      <c r="F12" s="8" t="s">
        <v>12</v>
      </c>
      <c r="G12" s="9" t="s">
        <v>59</v>
      </c>
      <c r="H12" s="7" t="s">
        <v>61</v>
      </c>
      <c r="I12" s="8" t="s">
        <v>12</v>
      </c>
      <c r="J12" s="9" t="s">
        <v>60</v>
      </c>
      <c r="K12" s="573"/>
      <c r="L12" s="574"/>
      <c r="M12" s="575"/>
      <c r="N12" s="579"/>
      <c r="O12" s="579"/>
      <c r="P12" s="579"/>
    </row>
    <row r="13" spans="1:16" ht="16.5" customHeight="1">
      <c r="A13" s="587"/>
      <c r="B13" s="11">
        <f>SUM(M4)</f>
        <v>77</v>
      </c>
      <c r="C13" s="12" t="s">
        <v>12</v>
      </c>
      <c r="D13" s="3">
        <f>SUM(K4)</f>
        <v>70</v>
      </c>
      <c r="E13" s="23">
        <f>M7</f>
        <v>72</v>
      </c>
      <c r="F13" s="12" t="s">
        <v>12</v>
      </c>
      <c r="G13" s="3">
        <f>SUM(K7)</f>
        <v>65</v>
      </c>
      <c r="H13" s="11">
        <f>M10</f>
        <v>79</v>
      </c>
      <c r="I13" s="12" t="s">
        <v>12</v>
      </c>
      <c r="J13" s="3">
        <f>K10</f>
        <v>58</v>
      </c>
      <c r="K13" s="576"/>
      <c r="L13" s="577"/>
      <c r="M13" s="578"/>
      <c r="N13" s="579"/>
      <c r="O13" s="579"/>
      <c r="P13" s="579"/>
    </row>
    <row r="14" spans="1:18" ht="32.25" customHeight="1">
      <c r="A14" s="589" t="s">
        <v>62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8"/>
      <c r="Q14" s="588"/>
      <c r="R14" s="1"/>
    </row>
    <row r="15" spans="1:17" ht="19.5" customHeight="1">
      <c r="A15" s="590"/>
      <c r="B15" s="591"/>
      <c r="C15" s="15"/>
      <c r="D15" s="592" t="s">
        <v>58</v>
      </c>
      <c r="E15" s="592"/>
      <c r="F15" s="15"/>
      <c r="G15" s="592" t="s">
        <v>59</v>
      </c>
      <c r="H15" s="592"/>
      <c r="I15" s="15"/>
      <c r="J15" s="592" t="s">
        <v>60</v>
      </c>
      <c r="K15" s="592"/>
      <c r="L15" s="15"/>
      <c r="M15" s="592" t="s">
        <v>61</v>
      </c>
      <c r="N15" s="592"/>
      <c r="O15" s="14"/>
      <c r="P15" s="1"/>
      <c r="Q15" s="1"/>
    </row>
    <row r="16" spans="1:15" ht="13.5">
      <c r="A16" s="593" t="s">
        <v>63</v>
      </c>
      <c r="B16" s="594"/>
      <c r="C16" s="16"/>
      <c r="D16" s="16">
        <f>E4+H4</f>
        <v>118</v>
      </c>
      <c r="E16" s="16">
        <f>G4+J4</f>
        <v>164</v>
      </c>
      <c r="F16" s="16"/>
      <c r="G16" s="16">
        <f>B7+H7</f>
        <v>180</v>
      </c>
      <c r="H16" s="16">
        <f>D7+J7</f>
        <v>108</v>
      </c>
      <c r="I16" s="16"/>
      <c r="J16" s="16">
        <f>B10+E10</f>
        <v>132</v>
      </c>
      <c r="K16" s="16">
        <f>D10+G10</f>
        <v>158</v>
      </c>
      <c r="L16" s="16"/>
      <c r="M16" s="597"/>
      <c r="N16" s="597"/>
      <c r="O16" s="18"/>
    </row>
    <row r="17" spans="1:15" ht="13.5">
      <c r="A17" s="595"/>
      <c r="B17" s="596"/>
      <c r="C17" s="1"/>
      <c r="D17" s="588">
        <f>D16/E16</f>
        <v>0.7195121951219512</v>
      </c>
      <c r="E17" s="588"/>
      <c r="F17" s="1"/>
      <c r="G17" s="588">
        <f>G16/H16</f>
        <v>1.6666666666666667</v>
      </c>
      <c r="H17" s="588"/>
      <c r="I17" s="1"/>
      <c r="J17" s="588">
        <f>J16/K16</f>
        <v>0.8354430379746836</v>
      </c>
      <c r="K17" s="588"/>
      <c r="L17" s="1"/>
      <c r="M17" s="598"/>
      <c r="N17" s="598"/>
      <c r="O17" s="20"/>
    </row>
    <row r="18" spans="1:15" ht="13.5">
      <c r="A18" s="593" t="s">
        <v>64</v>
      </c>
      <c r="B18" s="594"/>
      <c r="C18" s="16"/>
      <c r="D18" s="16">
        <f>E4+K4</f>
        <v>120</v>
      </c>
      <c r="E18" s="16">
        <f>G4+M4</f>
        <v>167</v>
      </c>
      <c r="F18" s="16"/>
      <c r="G18" s="16">
        <f>B7+K7</f>
        <v>155</v>
      </c>
      <c r="H18" s="16">
        <f>D7+M7</f>
        <v>122</v>
      </c>
      <c r="I18" s="16"/>
      <c r="J18" s="17"/>
      <c r="K18" s="17"/>
      <c r="L18" s="17"/>
      <c r="M18" s="16">
        <f>B13+E13</f>
        <v>149</v>
      </c>
      <c r="N18" s="16">
        <f>D13+G13</f>
        <v>135</v>
      </c>
      <c r="O18" s="2"/>
    </row>
    <row r="19" spans="1:15" ht="13.5">
      <c r="A19" s="595"/>
      <c r="B19" s="596"/>
      <c r="C19" s="13"/>
      <c r="D19" s="589">
        <f>D18/E18</f>
        <v>0.718562874251497</v>
      </c>
      <c r="E19" s="589"/>
      <c r="F19" s="13"/>
      <c r="G19" s="589">
        <f>G18/H18</f>
        <v>1.2704918032786885</v>
      </c>
      <c r="H19" s="589"/>
      <c r="I19" s="13"/>
      <c r="J19" s="599"/>
      <c r="K19" s="599"/>
      <c r="L19" s="21"/>
      <c r="M19" s="589">
        <f>M18/N18</f>
        <v>1.1037037037037036</v>
      </c>
      <c r="N19" s="589"/>
      <c r="O19" s="3"/>
    </row>
    <row r="20" spans="1:15" ht="13.5">
      <c r="A20" s="593" t="s">
        <v>65</v>
      </c>
      <c r="B20" s="594"/>
      <c r="C20" s="16"/>
      <c r="D20" s="16">
        <f>H4+K4</f>
        <v>138</v>
      </c>
      <c r="E20" s="16">
        <f>J4+M4</f>
        <v>151</v>
      </c>
      <c r="F20" s="16"/>
      <c r="G20" s="17"/>
      <c r="H20" s="17"/>
      <c r="I20" s="17"/>
      <c r="J20" s="16">
        <f>B10+K10</f>
        <v>132</v>
      </c>
      <c r="K20" s="16">
        <f>D10+M10</f>
        <v>147</v>
      </c>
      <c r="L20" s="16"/>
      <c r="M20" s="16">
        <f>B13+H13</f>
        <v>156</v>
      </c>
      <c r="N20" s="16">
        <f>D13+J13</f>
        <v>128</v>
      </c>
      <c r="O20" s="2"/>
    </row>
    <row r="21" spans="1:15" ht="13.5">
      <c r="A21" s="595"/>
      <c r="B21" s="596"/>
      <c r="C21" s="13"/>
      <c r="D21" s="589">
        <f>D20/E20</f>
        <v>0.9139072847682119</v>
      </c>
      <c r="E21" s="589"/>
      <c r="F21" s="13"/>
      <c r="G21" s="599"/>
      <c r="H21" s="599"/>
      <c r="I21" s="21"/>
      <c r="J21" s="589">
        <f>J20/K20</f>
        <v>0.8979591836734694</v>
      </c>
      <c r="K21" s="589"/>
      <c r="L21" s="13"/>
      <c r="M21" s="589">
        <f>M20/N20</f>
        <v>1.21875</v>
      </c>
      <c r="N21" s="589"/>
      <c r="O21" s="3"/>
    </row>
    <row r="22" spans="1:16" ht="13.5">
      <c r="A22" s="600" t="s">
        <v>66</v>
      </c>
      <c r="B22" s="601"/>
      <c r="C22" s="1"/>
      <c r="D22" s="19"/>
      <c r="E22" s="19"/>
      <c r="F22" s="19"/>
      <c r="G22" s="1">
        <f>H7+K7</f>
        <v>155</v>
      </c>
      <c r="H22" s="1">
        <f>J7+M7</f>
        <v>130</v>
      </c>
      <c r="I22" s="1"/>
      <c r="J22" s="1">
        <f>E10+K10</f>
        <v>116</v>
      </c>
      <c r="K22" s="1">
        <f>G10+M10</f>
        <v>169</v>
      </c>
      <c r="L22" s="1"/>
      <c r="M22" s="1">
        <f>E13+H13</f>
        <v>151</v>
      </c>
      <c r="N22" s="1">
        <f>G13+J13</f>
        <v>123</v>
      </c>
      <c r="O22" s="4"/>
      <c r="P22" s="22"/>
    </row>
    <row r="23" spans="1:16" ht="13.5">
      <c r="A23" s="600"/>
      <c r="B23" s="601"/>
      <c r="C23" s="1"/>
      <c r="D23" s="19"/>
      <c r="E23" s="19"/>
      <c r="F23" s="19"/>
      <c r="G23" s="588">
        <f>G22/H22</f>
        <v>1.1923076923076923</v>
      </c>
      <c r="H23" s="588"/>
      <c r="I23" s="1"/>
      <c r="J23" s="588">
        <f>J22/K22</f>
        <v>0.6863905325443787</v>
      </c>
      <c r="K23" s="588"/>
      <c r="L23" s="1"/>
      <c r="M23" s="588">
        <f>M22/N22</f>
        <v>1.2276422764227641</v>
      </c>
      <c r="N23" s="588"/>
      <c r="O23" s="4"/>
      <c r="P23" s="22"/>
    </row>
    <row r="24" spans="1:15" ht="13.5">
      <c r="A24" s="593" t="s">
        <v>67</v>
      </c>
      <c r="B24" s="594"/>
      <c r="C24" s="16"/>
      <c r="D24" s="16">
        <f>E4+H4+K4</f>
        <v>188</v>
      </c>
      <c r="E24" s="16">
        <f>G4+J4+M4</f>
        <v>241</v>
      </c>
      <c r="F24" s="16"/>
      <c r="G24" s="16">
        <f>B7+H7+K7</f>
        <v>245</v>
      </c>
      <c r="H24" s="16">
        <f>D7+J7+M7</f>
        <v>180</v>
      </c>
      <c r="I24" s="16"/>
      <c r="J24" s="16">
        <f>B10+E10+K10</f>
        <v>190</v>
      </c>
      <c r="K24" s="16">
        <f>D10+G10+M10</f>
        <v>237</v>
      </c>
      <c r="L24" s="16"/>
      <c r="M24" s="16">
        <f>B13+E13+H13</f>
        <v>228</v>
      </c>
      <c r="N24" s="16">
        <f>D13+G13+J13</f>
        <v>193</v>
      </c>
      <c r="O24" s="2"/>
    </row>
    <row r="25" spans="1:15" ht="13.5">
      <c r="A25" s="595"/>
      <c r="B25" s="596"/>
      <c r="C25" s="13"/>
      <c r="D25" s="589">
        <f>D24/E24</f>
        <v>0.7800829875518672</v>
      </c>
      <c r="E25" s="589"/>
      <c r="F25" s="13"/>
      <c r="G25" s="589">
        <f>G24/H24</f>
        <v>1.3611111111111112</v>
      </c>
      <c r="H25" s="589"/>
      <c r="I25" s="13"/>
      <c r="J25" s="589">
        <f>J24/K24</f>
        <v>0.8016877637130801</v>
      </c>
      <c r="K25" s="589"/>
      <c r="L25" s="13"/>
      <c r="M25" s="589">
        <f>M24/N24</f>
        <v>1.1813471502590673</v>
      </c>
      <c r="N25" s="589"/>
      <c r="O25" s="3"/>
    </row>
  </sheetData>
  <sheetProtection/>
  <mergeCells count="63">
    <mergeCell ref="N1:O1"/>
    <mergeCell ref="H2:J2"/>
    <mergeCell ref="A11:A13"/>
    <mergeCell ref="B2:D4"/>
    <mergeCell ref="A2:A4"/>
    <mergeCell ref="B1:D1"/>
    <mergeCell ref="H1:J1"/>
    <mergeCell ref="K1:M1"/>
    <mergeCell ref="E1:G1"/>
    <mergeCell ref="P8:P10"/>
    <mergeCell ref="H5:J5"/>
    <mergeCell ref="K2:M2"/>
    <mergeCell ref="P2:P4"/>
    <mergeCell ref="E2:G2"/>
    <mergeCell ref="N2:O4"/>
    <mergeCell ref="K8:M8"/>
    <mergeCell ref="N5:O7"/>
    <mergeCell ref="K5:M5"/>
    <mergeCell ref="A14:Q14"/>
    <mergeCell ref="B8:D8"/>
    <mergeCell ref="P5:P7"/>
    <mergeCell ref="A8:A10"/>
    <mergeCell ref="H8:J10"/>
    <mergeCell ref="E8:G8"/>
    <mergeCell ref="A5:A7"/>
    <mergeCell ref="B5:D5"/>
    <mergeCell ref="E5:G7"/>
    <mergeCell ref="P11:P13"/>
    <mergeCell ref="H11:J11"/>
    <mergeCell ref="J15:K15"/>
    <mergeCell ref="M19:N19"/>
    <mergeCell ref="M16:N17"/>
    <mergeCell ref="M15:N15"/>
    <mergeCell ref="N8:O10"/>
    <mergeCell ref="M21:N21"/>
    <mergeCell ref="G21:H21"/>
    <mergeCell ref="N11:O13"/>
    <mergeCell ref="J17:K17"/>
    <mergeCell ref="E11:G11"/>
    <mergeCell ref="A16:B17"/>
    <mergeCell ref="D17:E17"/>
    <mergeCell ref="G17:H17"/>
    <mergeCell ref="A15:B15"/>
    <mergeCell ref="K11:M13"/>
    <mergeCell ref="J21:K21"/>
    <mergeCell ref="D21:E21"/>
    <mergeCell ref="D15:E15"/>
    <mergeCell ref="G15:H15"/>
    <mergeCell ref="G19:H19"/>
    <mergeCell ref="D19:E19"/>
    <mergeCell ref="B11:D11"/>
    <mergeCell ref="M23:N23"/>
    <mergeCell ref="J23:K23"/>
    <mergeCell ref="J19:K19"/>
    <mergeCell ref="A22:B23"/>
    <mergeCell ref="G23:H23"/>
    <mergeCell ref="A20:B21"/>
    <mergeCell ref="A18:B19"/>
    <mergeCell ref="M25:N25"/>
    <mergeCell ref="A24:B25"/>
    <mergeCell ref="D25:E25"/>
    <mergeCell ref="G25:H25"/>
    <mergeCell ref="J25:K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5.625" style="5" customWidth="1"/>
    <col min="3" max="3" width="2.875" style="5" customWidth="1"/>
    <col min="4" max="5" width="5.625" style="5" customWidth="1"/>
    <col min="6" max="6" width="2.875" style="5" customWidth="1"/>
    <col min="7" max="8" width="5.625" style="5" customWidth="1"/>
    <col min="9" max="9" width="2.875" style="5" customWidth="1"/>
    <col min="10" max="11" width="5.625" style="5" customWidth="1"/>
    <col min="12" max="12" width="2.875" style="5" customWidth="1"/>
    <col min="13" max="14" width="5.625" style="5" customWidth="1"/>
    <col min="15" max="15" width="2.875" style="5" customWidth="1"/>
    <col min="16" max="16" width="5.125" style="5" customWidth="1"/>
    <col min="17" max="17" width="4.625" style="5" customWidth="1"/>
    <col min="18" max="18" width="4.50390625" style="5" customWidth="1"/>
    <col min="19" max="19" width="5.25390625" style="5" bestFit="1" customWidth="1"/>
    <col min="20" max="16384" width="9.00390625" style="5" customWidth="1"/>
  </cols>
  <sheetData>
    <row r="1" spans="1:16" ht="15" customHeight="1">
      <c r="A1" s="6"/>
      <c r="B1" s="580" t="s">
        <v>200</v>
      </c>
      <c r="C1" s="581"/>
      <c r="D1" s="582"/>
      <c r="E1" s="580" t="s">
        <v>324</v>
      </c>
      <c r="F1" s="581"/>
      <c r="G1" s="582"/>
      <c r="H1" s="580" t="s">
        <v>199</v>
      </c>
      <c r="I1" s="581"/>
      <c r="J1" s="582"/>
      <c r="K1" s="580" t="s">
        <v>286</v>
      </c>
      <c r="L1" s="581"/>
      <c r="M1" s="582"/>
      <c r="N1" s="579" t="s">
        <v>56</v>
      </c>
      <c r="O1" s="579"/>
      <c r="P1" s="6" t="s">
        <v>57</v>
      </c>
    </row>
    <row r="2" spans="1:16" ht="16.5" customHeight="1">
      <c r="A2" s="583" t="s">
        <v>165</v>
      </c>
      <c r="B2" s="570"/>
      <c r="C2" s="571"/>
      <c r="D2" s="572"/>
      <c r="E2" s="579">
        <f>IF(E4&gt;G4,2,1)</f>
        <v>2</v>
      </c>
      <c r="F2" s="579"/>
      <c r="G2" s="579"/>
      <c r="H2" s="579">
        <f>IF(H4&gt;J4,2,1)</f>
        <v>2</v>
      </c>
      <c r="I2" s="579"/>
      <c r="J2" s="579"/>
      <c r="K2" s="579">
        <f>IF(K4&gt;M4,2,1)</f>
        <v>2</v>
      </c>
      <c r="L2" s="579"/>
      <c r="M2" s="579"/>
      <c r="N2" s="579">
        <f>SUM(E2:M2)</f>
        <v>6</v>
      </c>
      <c r="O2" s="579"/>
      <c r="P2" s="579"/>
    </row>
    <row r="3" spans="1:16" s="10" customFormat="1" ht="9.75" customHeight="1">
      <c r="A3" s="584"/>
      <c r="B3" s="573"/>
      <c r="C3" s="574"/>
      <c r="D3" s="575"/>
      <c r="E3" s="7" t="s">
        <v>58</v>
      </c>
      <c r="F3" s="8" t="s">
        <v>12</v>
      </c>
      <c r="G3" s="9" t="s">
        <v>59</v>
      </c>
      <c r="H3" s="7" t="s">
        <v>58</v>
      </c>
      <c r="I3" s="8" t="s">
        <v>12</v>
      </c>
      <c r="J3" s="9" t="s">
        <v>60</v>
      </c>
      <c r="K3" s="7" t="s">
        <v>58</v>
      </c>
      <c r="L3" s="8" t="s">
        <v>12</v>
      </c>
      <c r="M3" s="9" t="s">
        <v>61</v>
      </c>
      <c r="N3" s="579"/>
      <c r="O3" s="579"/>
      <c r="P3" s="579"/>
    </row>
    <row r="4" spans="1:16" ht="16.5" customHeight="1">
      <c r="A4" s="585"/>
      <c r="B4" s="576"/>
      <c r="C4" s="577"/>
      <c r="D4" s="578"/>
      <c r="E4" s="58">
        <v>99</v>
      </c>
      <c r="F4" s="12"/>
      <c r="G4" s="60">
        <v>46</v>
      </c>
      <c r="H4" s="58">
        <v>100</v>
      </c>
      <c r="I4" s="12"/>
      <c r="J4" s="60">
        <v>51</v>
      </c>
      <c r="K4" s="58">
        <v>93</v>
      </c>
      <c r="L4" s="12"/>
      <c r="M4" s="60">
        <v>71</v>
      </c>
      <c r="N4" s="579"/>
      <c r="O4" s="579"/>
      <c r="P4" s="579"/>
    </row>
    <row r="5" spans="1:16" ht="16.5" customHeight="1">
      <c r="A5" s="583" t="s">
        <v>166</v>
      </c>
      <c r="B5" s="579">
        <f>IF(B7&gt;D7,2,1)</f>
        <v>1</v>
      </c>
      <c r="C5" s="579"/>
      <c r="D5" s="579"/>
      <c r="E5" s="570"/>
      <c r="F5" s="571"/>
      <c r="G5" s="572"/>
      <c r="H5" s="579">
        <f>IF(H7&gt;J7,2,1)</f>
        <v>1</v>
      </c>
      <c r="I5" s="579"/>
      <c r="J5" s="579"/>
      <c r="K5" s="579">
        <f>IF(K7&gt;M7,2,1)</f>
        <v>1</v>
      </c>
      <c r="L5" s="579"/>
      <c r="M5" s="579"/>
      <c r="N5" s="579">
        <f>SUM(B5,H5,K5)</f>
        <v>3</v>
      </c>
      <c r="O5" s="579"/>
      <c r="P5" s="579"/>
    </row>
    <row r="6" spans="1:16" s="10" customFormat="1" ht="9.75" customHeight="1">
      <c r="A6" s="586"/>
      <c r="B6" s="7" t="s">
        <v>59</v>
      </c>
      <c r="C6" s="8" t="s">
        <v>12</v>
      </c>
      <c r="D6" s="9" t="s">
        <v>58</v>
      </c>
      <c r="E6" s="573"/>
      <c r="F6" s="574"/>
      <c r="G6" s="575"/>
      <c r="H6" s="7" t="s">
        <v>59</v>
      </c>
      <c r="I6" s="8" t="s">
        <v>12</v>
      </c>
      <c r="J6" s="9" t="s">
        <v>60</v>
      </c>
      <c r="K6" s="7" t="s">
        <v>59</v>
      </c>
      <c r="L6" s="8" t="s">
        <v>12</v>
      </c>
      <c r="M6" s="9" t="s">
        <v>61</v>
      </c>
      <c r="N6" s="579"/>
      <c r="O6" s="579"/>
      <c r="P6" s="579"/>
    </row>
    <row r="7" spans="1:16" ht="16.5" customHeight="1">
      <c r="A7" s="587"/>
      <c r="B7" s="11">
        <f>G4</f>
        <v>46</v>
      </c>
      <c r="C7" s="12" t="s">
        <v>12</v>
      </c>
      <c r="D7" s="3">
        <f>E4</f>
        <v>99</v>
      </c>
      <c r="E7" s="576"/>
      <c r="F7" s="577"/>
      <c r="G7" s="578"/>
      <c r="H7" s="58">
        <v>81</v>
      </c>
      <c r="I7" s="12"/>
      <c r="J7" s="60">
        <v>86</v>
      </c>
      <c r="K7" s="58">
        <v>67</v>
      </c>
      <c r="L7" s="12"/>
      <c r="M7" s="60">
        <v>84</v>
      </c>
      <c r="N7" s="579"/>
      <c r="O7" s="579"/>
      <c r="P7" s="579"/>
    </row>
    <row r="8" spans="1:16" ht="16.5" customHeight="1">
      <c r="A8" s="583" t="s">
        <v>168</v>
      </c>
      <c r="B8" s="579">
        <f>IF(B10&gt;D10,2,1)</f>
        <v>1</v>
      </c>
      <c r="C8" s="579"/>
      <c r="D8" s="579"/>
      <c r="E8" s="579">
        <f>IF(E10&gt;G10,2,1)</f>
        <v>2</v>
      </c>
      <c r="F8" s="579"/>
      <c r="G8" s="579"/>
      <c r="H8" s="570"/>
      <c r="I8" s="571"/>
      <c r="J8" s="572"/>
      <c r="K8" s="579">
        <f>IF(K10&gt;M10,2,1)</f>
        <v>1</v>
      </c>
      <c r="L8" s="579"/>
      <c r="M8" s="579"/>
      <c r="N8" s="579">
        <f>SUM(B8,E8,K8)</f>
        <v>4</v>
      </c>
      <c r="O8" s="579"/>
      <c r="P8" s="579"/>
    </row>
    <row r="9" spans="1:16" s="10" customFormat="1" ht="9.75" customHeight="1">
      <c r="A9" s="586"/>
      <c r="B9" s="7" t="s">
        <v>60</v>
      </c>
      <c r="C9" s="8" t="s">
        <v>12</v>
      </c>
      <c r="D9" s="9" t="s">
        <v>58</v>
      </c>
      <c r="E9" s="7" t="s">
        <v>60</v>
      </c>
      <c r="F9" s="8" t="s">
        <v>12</v>
      </c>
      <c r="G9" s="9" t="s">
        <v>59</v>
      </c>
      <c r="H9" s="573"/>
      <c r="I9" s="574"/>
      <c r="J9" s="575"/>
      <c r="K9" s="7" t="s">
        <v>60</v>
      </c>
      <c r="L9" s="8" t="s">
        <v>12</v>
      </c>
      <c r="M9" s="9" t="s">
        <v>61</v>
      </c>
      <c r="N9" s="579"/>
      <c r="O9" s="579"/>
      <c r="P9" s="579"/>
    </row>
    <row r="10" spans="1:16" ht="16.5" customHeight="1">
      <c r="A10" s="587"/>
      <c r="B10" s="11">
        <f>SUM(J4)</f>
        <v>51</v>
      </c>
      <c r="C10" s="12" t="s">
        <v>12</v>
      </c>
      <c r="D10" s="3">
        <f>SUM(H4)</f>
        <v>100</v>
      </c>
      <c r="E10" s="11">
        <f>SUM(J7)</f>
        <v>86</v>
      </c>
      <c r="F10" s="12" t="s">
        <v>12</v>
      </c>
      <c r="G10" s="3">
        <f>SUM(H7)</f>
        <v>81</v>
      </c>
      <c r="H10" s="576"/>
      <c r="I10" s="577"/>
      <c r="J10" s="578"/>
      <c r="K10" s="58">
        <v>64</v>
      </c>
      <c r="L10" s="12"/>
      <c r="M10" s="60">
        <v>87</v>
      </c>
      <c r="N10" s="579"/>
      <c r="O10" s="579"/>
      <c r="P10" s="579"/>
    </row>
    <row r="11" spans="1:16" ht="16.5" customHeight="1">
      <c r="A11" s="583" t="s">
        <v>167</v>
      </c>
      <c r="B11" s="579">
        <f>IF(B13&gt;D13,2,1)</f>
        <v>1</v>
      </c>
      <c r="C11" s="579"/>
      <c r="D11" s="579"/>
      <c r="E11" s="579">
        <f>IF(E13&gt;G13,2,1)</f>
        <v>2</v>
      </c>
      <c r="F11" s="579"/>
      <c r="G11" s="579"/>
      <c r="H11" s="579">
        <f>IF(H13&gt;J13,2,1)</f>
        <v>2</v>
      </c>
      <c r="I11" s="579"/>
      <c r="J11" s="579"/>
      <c r="K11" s="570"/>
      <c r="L11" s="571"/>
      <c r="M11" s="572"/>
      <c r="N11" s="579">
        <f>SUM(B11:J11)</f>
        <v>5</v>
      </c>
      <c r="O11" s="579"/>
      <c r="P11" s="579"/>
    </row>
    <row r="12" spans="1:16" s="10" customFormat="1" ht="9.75" customHeight="1">
      <c r="A12" s="586"/>
      <c r="B12" s="7" t="s">
        <v>61</v>
      </c>
      <c r="C12" s="8" t="s">
        <v>12</v>
      </c>
      <c r="D12" s="9" t="s">
        <v>58</v>
      </c>
      <c r="E12" s="7" t="s">
        <v>61</v>
      </c>
      <c r="F12" s="8" t="s">
        <v>12</v>
      </c>
      <c r="G12" s="9" t="s">
        <v>59</v>
      </c>
      <c r="H12" s="7" t="s">
        <v>61</v>
      </c>
      <c r="I12" s="8" t="s">
        <v>12</v>
      </c>
      <c r="J12" s="9" t="s">
        <v>60</v>
      </c>
      <c r="K12" s="573"/>
      <c r="L12" s="574"/>
      <c r="M12" s="575"/>
      <c r="N12" s="579"/>
      <c r="O12" s="579"/>
      <c r="P12" s="579"/>
    </row>
    <row r="13" spans="1:16" ht="16.5" customHeight="1">
      <c r="A13" s="587"/>
      <c r="B13" s="11">
        <f>SUM(M4)</f>
        <v>71</v>
      </c>
      <c r="C13" s="12" t="s">
        <v>12</v>
      </c>
      <c r="D13" s="3">
        <f>SUM(K4)</f>
        <v>93</v>
      </c>
      <c r="E13" s="23">
        <f>M7</f>
        <v>84</v>
      </c>
      <c r="F13" s="12" t="s">
        <v>12</v>
      </c>
      <c r="G13" s="3">
        <f>SUM(K7)</f>
        <v>67</v>
      </c>
      <c r="H13" s="11">
        <f>M10</f>
        <v>87</v>
      </c>
      <c r="I13" s="12" t="s">
        <v>12</v>
      </c>
      <c r="J13" s="3">
        <f>K10</f>
        <v>64</v>
      </c>
      <c r="K13" s="576"/>
      <c r="L13" s="577"/>
      <c r="M13" s="578"/>
      <c r="N13" s="579"/>
      <c r="O13" s="579"/>
      <c r="P13" s="579"/>
    </row>
    <row r="14" spans="1:18" ht="32.25" customHeight="1">
      <c r="A14" s="589" t="s">
        <v>62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8"/>
      <c r="Q14" s="588"/>
      <c r="R14" s="1"/>
    </row>
    <row r="15" spans="1:17" ht="19.5" customHeight="1">
      <c r="A15" s="590"/>
      <c r="B15" s="591"/>
      <c r="C15" s="15"/>
      <c r="D15" s="592" t="s">
        <v>97</v>
      </c>
      <c r="E15" s="592"/>
      <c r="F15" s="15"/>
      <c r="G15" s="592" t="s">
        <v>106</v>
      </c>
      <c r="H15" s="592"/>
      <c r="I15" s="15"/>
      <c r="J15" s="592" t="s">
        <v>98</v>
      </c>
      <c r="K15" s="592"/>
      <c r="L15" s="15"/>
      <c r="M15" s="592" t="s">
        <v>112</v>
      </c>
      <c r="N15" s="592"/>
      <c r="O15" s="14"/>
      <c r="P15" s="1"/>
      <c r="Q15" s="1"/>
    </row>
    <row r="16" spans="1:15" ht="13.5">
      <c r="A16" s="593" t="s">
        <v>107</v>
      </c>
      <c r="B16" s="594"/>
      <c r="C16" s="16"/>
      <c r="D16" s="16">
        <f>E4+H4</f>
        <v>199</v>
      </c>
      <c r="E16" s="16">
        <f>G4+J4</f>
        <v>97</v>
      </c>
      <c r="F16" s="16"/>
      <c r="G16" s="16">
        <f>B7+H7</f>
        <v>127</v>
      </c>
      <c r="H16" s="16">
        <f>D7+J7</f>
        <v>185</v>
      </c>
      <c r="I16" s="16"/>
      <c r="J16" s="16">
        <f>B10+E10</f>
        <v>137</v>
      </c>
      <c r="K16" s="16">
        <f>B10+E10</f>
        <v>137</v>
      </c>
      <c r="L16" s="16"/>
      <c r="M16" s="597"/>
      <c r="N16" s="597"/>
      <c r="O16" s="18"/>
    </row>
    <row r="17" spans="1:15" ht="13.5">
      <c r="A17" s="595"/>
      <c r="B17" s="596"/>
      <c r="C17" s="1"/>
      <c r="D17" s="588">
        <f>D16/E16</f>
        <v>2.051546391752577</v>
      </c>
      <c r="E17" s="588"/>
      <c r="F17" s="1"/>
      <c r="G17" s="588">
        <f>G16/H16</f>
        <v>0.6864864864864865</v>
      </c>
      <c r="H17" s="588"/>
      <c r="I17" s="1"/>
      <c r="J17" s="588">
        <f>J16/K16</f>
        <v>1</v>
      </c>
      <c r="K17" s="588"/>
      <c r="L17" s="1"/>
      <c r="M17" s="598"/>
      <c r="N17" s="598"/>
      <c r="O17" s="20"/>
    </row>
    <row r="18" spans="1:15" ht="13.5">
      <c r="A18" s="593" t="s">
        <v>108</v>
      </c>
      <c r="B18" s="594"/>
      <c r="C18" s="16"/>
      <c r="D18" s="16">
        <f>E4+K4</f>
        <v>192</v>
      </c>
      <c r="E18" s="16">
        <f>G4+M4</f>
        <v>117</v>
      </c>
      <c r="F18" s="16"/>
      <c r="G18" s="16">
        <f>B7+K7</f>
        <v>113</v>
      </c>
      <c r="H18" s="16">
        <f>D7+M7</f>
        <v>183</v>
      </c>
      <c r="I18" s="16"/>
      <c r="J18" s="17"/>
      <c r="K18" s="17"/>
      <c r="L18" s="17"/>
      <c r="M18" s="16">
        <f>B13+E13</f>
        <v>155</v>
      </c>
      <c r="N18" s="16">
        <f>D13+G13</f>
        <v>160</v>
      </c>
      <c r="O18" s="2"/>
    </row>
    <row r="19" spans="1:15" ht="13.5">
      <c r="A19" s="595"/>
      <c r="B19" s="596"/>
      <c r="C19" s="13"/>
      <c r="D19" s="589">
        <f>D18/E18</f>
        <v>1.641025641025641</v>
      </c>
      <c r="E19" s="589"/>
      <c r="F19" s="13"/>
      <c r="G19" s="589">
        <f>G18/H18</f>
        <v>0.6174863387978142</v>
      </c>
      <c r="H19" s="589"/>
      <c r="I19" s="13"/>
      <c r="J19" s="599"/>
      <c r="K19" s="599"/>
      <c r="L19" s="21"/>
      <c r="M19" s="589">
        <f>M18/N18</f>
        <v>0.96875</v>
      </c>
      <c r="N19" s="589"/>
      <c r="O19" s="3"/>
    </row>
    <row r="20" spans="1:15" ht="13.5">
      <c r="A20" s="593" t="s">
        <v>109</v>
      </c>
      <c r="B20" s="594"/>
      <c r="C20" s="16"/>
      <c r="D20" s="16">
        <f>H4+K4</f>
        <v>193</v>
      </c>
      <c r="E20" s="16">
        <f>J4+M4</f>
        <v>122</v>
      </c>
      <c r="F20" s="16"/>
      <c r="G20" s="17"/>
      <c r="H20" s="17"/>
      <c r="I20" s="17"/>
      <c r="J20" s="16">
        <f>B10+K10</f>
        <v>115</v>
      </c>
      <c r="K20" s="16">
        <f>D10+M10</f>
        <v>187</v>
      </c>
      <c r="L20" s="16"/>
      <c r="M20" s="16">
        <f>B13+H13</f>
        <v>158</v>
      </c>
      <c r="N20" s="16">
        <f>D13+J13</f>
        <v>157</v>
      </c>
      <c r="O20" s="2"/>
    </row>
    <row r="21" spans="1:15" ht="13.5">
      <c r="A21" s="595"/>
      <c r="B21" s="596"/>
      <c r="C21" s="13"/>
      <c r="D21" s="589">
        <f>D20/E20</f>
        <v>1.5819672131147542</v>
      </c>
      <c r="E21" s="589"/>
      <c r="F21" s="13"/>
      <c r="G21" s="599"/>
      <c r="H21" s="599"/>
      <c r="I21" s="21"/>
      <c r="J21" s="589">
        <f>J20/K20</f>
        <v>0.6149732620320856</v>
      </c>
      <c r="K21" s="589"/>
      <c r="L21" s="13"/>
      <c r="M21" s="589">
        <f>M20/N20</f>
        <v>1.0063694267515924</v>
      </c>
      <c r="N21" s="589"/>
      <c r="O21" s="3"/>
    </row>
    <row r="22" spans="1:16" ht="13.5">
      <c r="A22" s="600" t="s">
        <v>110</v>
      </c>
      <c r="B22" s="601"/>
      <c r="C22" s="1"/>
      <c r="D22" s="19"/>
      <c r="E22" s="19"/>
      <c r="F22" s="19"/>
      <c r="G22" s="1">
        <f>H7+K7</f>
        <v>148</v>
      </c>
      <c r="H22" s="1">
        <f>J7+M7</f>
        <v>170</v>
      </c>
      <c r="I22" s="1"/>
      <c r="J22" s="1">
        <f>E10+K10</f>
        <v>150</v>
      </c>
      <c r="K22" s="1">
        <f>G10+M10</f>
        <v>168</v>
      </c>
      <c r="L22" s="1"/>
      <c r="M22" s="1">
        <f>E13+H13</f>
        <v>171</v>
      </c>
      <c r="N22" s="1">
        <f>G13+J13</f>
        <v>131</v>
      </c>
      <c r="O22" s="4"/>
      <c r="P22" s="22"/>
    </row>
    <row r="23" spans="1:16" ht="13.5">
      <c r="A23" s="600"/>
      <c r="B23" s="601"/>
      <c r="C23" s="1"/>
      <c r="D23" s="19"/>
      <c r="E23" s="19"/>
      <c r="F23" s="19"/>
      <c r="G23" s="588">
        <f>G22/H22</f>
        <v>0.8705882352941177</v>
      </c>
      <c r="H23" s="588"/>
      <c r="I23" s="1"/>
      <c r="J23" s="588">
        <f>J22/K22</f>
        <v>0.8928571428571429</v>
      </c>
      <c r="K23" s="588"/>
      <c r="L23" s="1"/>
      <c r="M23" s="588">
        <f>M22/N22</f>
        <v>1.3053435114503817</v>
      </c>
      <c r="N23" s="588"/>
      <c r="O23" s="4"/>
      <c r="P23" s="22"/>
    </row>
    <row r="24" spans="1:15" ht="13.5">
      <c r="A24" s="593" t="s">
        <v>111</v>
      </c>
      <c r="B24" s="594"/>
      <c r="C24" s="16"/>
      <c r="D24" s="16">
        <f>E4+H4+K4</f>
        <v>292</v>
      </c>
      <c r="E24" s="16">
        <f>G4+J4+M4</f>
        <v>168</v>
      </c>
      <c r="F24" s="16"/>
      <c r="G24" s="16">
        <f>B7+H7+K7</f>
        <v>194</v>
      </c>
      <c r="H24" s="16">
        <f>D7+J7+M7</f>
        <v>269</v>
      </c>
      <c r="I24" s="16"/>
      <c r="J24" s="16">
        <f>B10+E10+K10</f>
        <v>201</v>
      </c>
      <c r="K24" s="16">
        <f>D10+G10+M10</f>
        <v>268</v>
      </c>
      <c r="L24" s="16"/>
      <c r="M24" s="16">
        <f>B13+E13+H13</f>
        <v>242</v>
      </c>
      <c r="N24" s="16">
        <f>D13+G13+J13</f>
        <v>224</v>
      </c>
      <c r="O24" s="2"/>
    </row>
    <row r="25" spans="1:15" ht="13.5">
      <c r="A25" s="595"/>
      <c r="B25" s="596"/>
      <c r="C25" s="13"/>
      <c r="D25" s="589">
        <f>D24/E24</f>
        <v>1.7380952380952381</v>
      </c>
      <c r="E25" s="589"/>
      <c r="F25" s="13"/>
      <c r="G25" s="589">
        <f>G24/H24</f>
        <v>0.7211895910780669</v>
      </c>
      <c r="H25" s="589"/>
      <c r="I25" s="13"/>
      <c r="J25" s="589">
        <f>J24/K24</f>
        <v>0.75</v>
      </c>
      <c r="K25" s="589"/>
      <c r="L25" s="13"/>
      <c r="M25" s="589">
        <f>M24/N24</f>
        <v>1.0803571428571428</v>
      </c>
      <c r="N25" s="589"/>
      <c r="O25" s="3"/>
    </row>
  </sheetData>
  <sheetProtection/>
  <mergeCells count="63">
    <mergeCell ref="M25:N25"/>
    <mergeCell ref="A20:B21"/>
    <mergeCell ref="D21:E21"/>
    <mergeCell ref="G21:H21"/>
    <mergeCell ref="J21:K21"/>
    <mergeCell ref="M21:N21"/>
    <mergeCell ref="M23:N23"/>
    <mergeCell ref="J25:K25"/>
    <mergeCell ref="A22:B23"/>
    <mergeCell ref="G23:H23"/>
    <mergeCell ref="J23:K23"/>
    <mergeCell ref="A18:B19"/>
    <mergeCell ref="A24:B25"/>
    <mergeCell ref="D25:E25"/>
    <mergeCell ref="G25:H25"/>
    <mergeCell ref="D19:E19"/>
    <mergeCell ref="G19:H19"/>
    <mergeCell ref="J19:K19"/>
    <mergeCell ref="M19:N19"/>
    <mergeCell ref="A14:Q14"/>
    <mergeCell ref="A15:B15"/>
    <mergeCell ref="D15:E15"/>
    <mergeCell ref="G15:H15"/>
    <mergeCell ref="J15:K15"/>
    <mergeCell ref="M15:N15"/>
    <mergeCell ref="A16:B17"/>
    <mergeCell ref="M16:N17"/>
    <mergeCell ref="J17:K17"/>
    <mergeCell ref="P11:P13"/>
    <mergeCell ref="A8:A10"/>
    <mergeCell ref="B8:D8"/>
    <mergeCell ref="A11:A13"/>
    <mergeCell ref="B11:D11"/>
    <mergeCell ref="E11:G11"/>
    <mergeCell ref="D17:E17"/>
    <mergeCell ref="G17:H17"/>
    <mergeCell ref="K11:M13"/>
    <mergeCell ref="N11:O13"/>
    <mergeCell ref="A5:A7"/>
    <mergeCell ref="B5:D5"/>
    <mergeCell ref="H11:J11"/>
    <mergeCell ref="P2:P4"/>
    <mergeCell ref="P5:P7"/>
    <mergeCell ref="P8:P10"/>
    <mergeCell ref="N2:O4"/>
    <mergeCell ref="K2:M2"/>
    <mergeCell ref="K5:M5"/>
    <mergeCell ref="N5:O7"/>
    <mergeCell ref="A2:A4"/>
    <mergeCell ref="B2:D4"/>
    <mergeCell ref="E2:G2"/>
    <mergeCell ref="H2:J2"/>
    <mergeCell ref="E8:G8"/>
    <mergeCell ref="H8:J10"/>
    <mergeCell ref="K8:M8"/>
    <mergeCell ref="N8:O10"/>
    <mergeCell ref="E5:G7"/>
    <mergeCell ref="H5:J5"/>
    <mergeCell ref="N1:O1"/>
    <mergeCell ref="B1:D1"/>
    <mergeCell ref="E1:G1"/>
    <mergeCell ref="H1:J1"/>
    <mergeCell ref="K1:M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5.625" style="5" customWidth="1"/>
    <col min="3" max="3" width="2.875" style="5" customWidth="1"/>
    <col min="4" max="5" width="5.625" style="5" customWidth="1"/>
    <col min="6" max="6" width="2.875" style="5" customWidth="1"/>
    <col min="7" max="8" width="5.625" style="5" customWidth="1"/>
    <col min="9" max="9" width="2.875" style="5" customWidth="1"/>
    <col min="10" max="11" width="5.625" style="5" customWidth="1"/>
    <col min="12" max="12" width="2.875" style="5" customWidth="1"/>
    <col min="13" max="14" width="5.625" style="5" customWidth="1"/>
    <col min="15" max="15" width="2.875" style="5" customWidth="1"/>
    <col min="16" max="16" width="5.125" style="5" customWidth="1"/>
    <col min="17" max="17" width="4.625" style="5" customWidth="1"/>
    <col min="18" max="18" width="4.50390625" style="5" customWidth="1"/>
    <col min="19" max="19" width="5.25390625" style="5" bestFit="1" customWidth="1"/>
    <col min="20" max="16384" width="9.00390625" style="5" customWidth="1"/>
  </cols>
  <sheetData>
    <row r="1" spans="1:16" ht="15" customHeight="1">
      <c r="A1" s="6"/>
      <c r="B1" s="580" t="s">
        <v>282</v>
      </c>
      <c r="C1" s="581"/>
      <c r="D1" s="582"/>
      <c r="E1" s="580" t="s">
        <v>201</v>
      </c>
      <c r="F1" s="581"/>
      <c r="G1" s="582"/>
      <c r="H1" s="580" t="s">
        <v>203</v>
      </c>
      <c r="I1" s="581"/>
      <c r="J1" s="582"/>
      <c r="K1" s="580" t="s">
        <v>306</v>
      </c>
      <c r="L1" s="581"/>
      <c r="M1" s="582"/>
      <c r="N1" s="579" t="s">
        <v>56</v>
      </c>
      <c r="O1" s="579"/>
      <c r="P1" s="6" t="s">
        <v>57</v>
      </c>
    </row>
    <row r="2" spans="1:16" ht="16.5" customHeight="1">
      <c r="A2" s="583" t="s">
        <v>169</v>
      </c>
      <c r="B2" s="570"/>
      <c r="C2" s="571"/>
      <c r="D2" s="572"/>
      <c r="E2" s="579">
        <f>IF(E4&gt;G4,2,1)</f>
        <v>1</v>
      </c>
      <c r="F2" s="579"/>
      <c r="G2" s="579"/>
      <c r="H2" s="579">
        <f>IF(H4&gt;J4,2,1)</f>
        <v>1</v>
      </c>
      <c r="I2" s="579"/>
      <c r="J2" s="579"/>
      <c r="K2" s="579">
        <f>IF(K4&gt;M4,2,1)</f>
        <v>1</v>
      </c>
      <c r="L2" s="579"/>
      <c r="M2" s="579"/>
      <c r="N2" s="579">
        <f>SUM(E2:M2)</f>
        <v>3</v>
      </c>
      <c r="O2" s="579"/>
      <c r="P2" s="579"/>
    </row>
    <row r="3" spans="1:16" s="10" customFormat="1" ht="9.75" customHeight="1">
      <c r="A3" s="584"/>
      <c r="B3" s="573"/>
      <c r="C3" s="574"/>
      <c r="D3" s="575"/>
      <c r="E3" s="7" t="s">
        <v>58</v>
      </c>
      <c r="F3" s="8" t="s">
        <v>12</v>
      </c>
      <c r="G3" s="9" t="s">
        <v>59</v>
      </c>
      <c r="H3" s="7" t="s">
        <v>58</v>
      </c>
      <c r="I3" s="8" t="s">
        <v>12</v>
      </c>
      <c r="J3" s="9" t="s">
        <v>60</v>
      </c>
      <c r="K3" s="7" t="s">
        <v>58</v>
      </c>
      <c r="L3" s="8" t="s">
        <v>12</v>
      </c>
      <c r="M3" s="9" t="s">
        <v>61</v>
      </c>
      <c r="N3" s="579"/>
      <c r="O3" s="579"/>
      <c r="P3" s="579"/>
    </row>
    <row r="4" spans="1:16" ht="16.5" customHeight="1">
      <c r="A4" s="585"/>
      <c r="B4" s="576"/>
      <c r="C4" s="577"/>
      <c r="D4" s="578"/>
      <c r="E4" s="58">
        <v>29</v>
      </c>
      <c r="F4" s="12"/>
      <c r="G4" s="60">
        <v>96</v>
      </c>
      <c r="H4" s="58">
        <v>53</v>
      </c>
      <c r="I4" s="12"/>
      <c r="J4" s="60">
        <v>61</v>
      </c>
      <c r="K4" s="58">
        <v>51</v>
      </c>
      <c r="L4" s="12"/>
      <c r="M4" s="60">
        <v>93</v>
      </c>
      <c r="N4" s="579"/>
      <c r="O4" s="579"/>
      <c r="P4" s="579"/>
    </row>
    <row r="5" spans="1:16" ht="16.5" customHeight="1">
      <c r="A5" s="583" t="s">
        <v>170</v>
      </c>
      <c r="B5" s="579">
        <f>IF(B7&gt;D7,2,1)</f>
        <v>2</v>
      </c>
      <c r="C5" s="579"/>
      <c r="D5" s="579"/>
      <c r="E5" s="570"/>
      <c r="F5" s="571"/>
      <c r="G5" s="572"/>
      <c r="H5" s="579">
        <f>IF(H7&gt;J7,2,1)</f>
        <v>2</v>
      </c>
      <c r="I5" s="579"/>
      <c r="J5" s="579"/>
      <c r="K5" s="579">
        <f>IF(K7&gt;M7,2,1)</f>
        <v>2</v>
      </c>
      <c r="L5" s="579"/>
      <c r="M5" s="579"/>
      <c r="N5" s="579">
        <f>SUM(B5,H5,K5)</f>
        <v>6</v>
      </c>
      <c r="O5" s="579"/>
      <c r="P5" s="579"/>
    </row>
    <row r="6" spans="1:16" s="10" customFormat="1" ht="9.75" customHeight="1">
      <c r="A6" s="586"/>
      <c r="B6" s="7" t="s">
        <v>59</v>
      </c>
      <c r="C6" s="8" t="s">
        <v>12</v>
      </c>
      <c r="D6" s="9" t="s">
        <v>58</v>
      </c>
      <c r="E6" s="573"/>
      <c r="F6" s="574"/>
      <c r="G6" s="575"/>
      <c r="H6" s="7" t="s">
        <v>59</v>
      </c>
      <c r="I6" s="8" t="s">
        <v>12</v>
      </c>
      <c r="J6" s="9" t="s">
        <v>60</v>
      </c>
      <c r="K6" s="7" t="s">
        <v>59</v>
      </c>
      <c r="L6" s="8" t="s">
        <v>12</v>
      </c>
      <c r="M6" s="9" t="s">
        <v>61</v>
      </c>
      <c r="N6" s="579"/>
      <c r="O6" s="579"/>
      <c r="P6" s="579"/>
    </row>
    <row r="7" spans="1:16" ht="16.5" customHeight="1">
      <c r="A7" s="587"/>
      <c r="B7" s="11">
        <f>G4</f>
        <v>96</v>
      </c>
      <c r="C7" s="12" t="s">
        <v>12</v>
      </c>
      <c r="D7" s="3">
        <f>E4</f>
        <v>29</v>
      </c>
      <c r="E7" s="576"/>
      <c r="F7" s="577"/>
      <c r="G7" s="578"/>
      <c r="H7" s="58">
        <v>97</v>
      </c>
      <c r="I7" s="12"/>
      <c r="J7" s="60">
        <v>34</v>
      </c>
      <c r="K7" s="58">
        <v>100</v>
      </c>
      <c r="L7" s="12"/>
      <c r="M7" s="60">
        <v>55</v>
      </c>
      <c r="N7" s="579"/>
      <c r="O7" s="579"/>
      <c r="P7" s="579"/>
    </row>
    <row r="8" spans="1:16" ht="16.5" customHeight="1">
      <c r="A8" s="583" t="s">
        <v>171</v>
      </c>
      <c r="B8" s="579">
        <f>IF(B10&gt;D10,2,1)</f>
        <v>2</v>
      </c>
      <c r="C8" s="579"/>
      <c r="D8" s="579"/>
      <c r="E8" s="579">
        <f>IF(E10&gt;G10,2,1)</f>
        <v>1</v>
      </c>
      <c r="F8" s="579"/>
      <c r="G8" s="579"/>
      <c r="H8" s="570"/>
      <c r="I8" s="571"/>
      <c r="J8" s="572"/>
      <c r="K8" s="579">
        <f>IF(K10&gt;M10,2,1)</f>
        <v>1</v>
      </c>
      <c r="L8" s="579"/>
      <c r="M8" s="579"/>
      <c r="N8" s="579">
        <f>SUM(B8,E8,K8)</f>
        <v>4</v>
      </c>
      <c r="O8" s="579"/>
      <c r="P8" s="579"/>
    </row>
    <row r="9" spans="1:16" s="10" customFormat="1" ht="9.75" customHeight="1">
      <c r="A9" s="586"/>
      <c r="B9" s="7" t="s">
        <v>60</v>
      </c>
      <c r="C9" s="8" t="s">
        <v>12</v>
      </c>
      <c r="D9" s="9" t="s">
        <v>58</v>
      </c>
      <c r="E9" s="7" t="s">
        <v>60</v>
      </c>
      <c r="F9" s="8" t="s">
        <v>12</v>
      </c>
      <c r="G9" s="9" t="s">
        <v>59</v>
      </c>
      <c r="H9" s="573"/>
      <c r="I9" s="574"/>
      <c r="J9" s="575"/>
      <c r="K9" s="7" t="s">
        <v>60</v>
      </c>
      <c r="L9" s="8" t="s">
        <v>12</v>
      </c>
      <c r="M9" s="9" t="s">
        <v>61</v>
      </c>
      <c r="N9" s="579"/>
      <c r="O9" s="579"/>
      <c r="P9" s="579"/>
    </row>
    <row r="10" spans="1:16" ht="16.5" customHeight="1">
      <c r="A10" s="587"/>
      <c r="B10" s="11">
        <f>SUM(J4)</f>
        <v>61</v>
      </c>
      <c r="C10" s="12" t="s">
        <v>12</v>
      </c>
      <c r="D10" s="3">
        <f>SUM(H4)</f>
        <v>53</v>
      </c>
      <c r="E10" s="11">
        <f>SUM(J7)</f>
        <v>34</v>
      </c>
      <c r="F10" s="12" t="s">
        <v>12</v>
      </c>
      <c r="G10" s="3">
        <f>SUM(H7)</f>
        <v>97</v>
      </c>
      <c r="H10" s="576"/>
      <c r="I10" s="577"/>
      <c r="J10" s="578"/>
      <c r="K10" s="58">
        <v>60</v>
      </c>
      <c r="L10" s="12"/>
      <c r="M10" s="60">
        <v>82</v>
      </c>
      <c r="N10" s="579"/>
      <c r="O10" s="579"/>
      <c r="P10" s="579"/>
    </row>
    <row r="11" spans="1:16" ht="16.5" customHeight="1">
      <c r="A11" s="583" t="s">
        <v>172</v>
      </c>
      <c r="B11" s="579">
        <f>IF(B13&gt;D13,2,1)</f>
        <v>2</v>
      </c>
      <c r="C11" s="579"/>
      <c r="D11" s="579"/>
      <c r="E11" s="579">
        <f>IF(E13&gt;G13,2,1)</f>
        <v>1</v>
      </c>
      <c r="F11" s="579"/>
      <c r="G11" s="579"/>
      <c r="H11" s="579">
        <f>IF(H13&gt;J13,2,1)</f>
        <v>2</v>
      </c>
      <c r="I11" s="579"/>
      <c r="J11" s="579"/>
      <c r="K11" s="570"/>
      <c r="L11" s="571"/>
      <c r="M11" s="572"/>
      <c r="N11" s="579">
        <f>SUM(B11:J11)</f>
        <v>5</v>
      </c>
      <c r="O11" s="579"/>
      <c r="P11" s="579"/>
    </row>
    <row r="12" spans="1:16" s="10" customFormat="1" ht="9.75" customHeight="1">
      <c r="A12" s="586"/>
      <c r="B12" s="7" t="s">
        <v>61</v>
      </c>
      <c r="C12" s="8" t="s">
        <v>12</v>
      </c>
      <c r="D12" s="9" t="s">
        <v>58</v>
      </c>
      <c r="E12" s="7" t="s">
        <v>61</v>
      </c>
      <c r="F12" s="8" t="s">
        <v>12</v>
      </c>
      <c r="G12" s="9" t="s">
        <v>59</v>
      </c>
      <c r="H12" s="7" t="s">
        <v>61</v>
      </c>
      <c r="I12" s="8" t="s">
        <v>12</v>
      </c>
      <c r="J12" s="9" t="s">
        <v>60</v>
      </c>
      <c r="K12" s="573"/>
      <c r="L12" s="574"/>
      <c r="M12" s="575"/>
      <c r="N12" s="579"/>
      <c r="O12" s="579"/>
      <c r="P12" s="579"/>
    </row>
    <row r="13" spans="1:16" ht="16.5" customHeight="1">
      <c r="A13" s="587"/>
      <c r="B13" s="11">
        <f>SUM(M4)</f>
        <v>93</v>
      </c>
      <c r="C13" s="12" t="s">
        <v>12</v>
      </c>
      <c r="D13" s="3">
        <f>SUM(K4)</f>
        <v>51</v>
      </c>
      <c r="E13" s="23">
        <f>M7</f>
        <v>55</v>
      </c>
      <c r="F13" s="12" t="s">
        <v>12</v>
      </c>
      <c r="G13" s="3">
        <f>SUM(K7)</f>
        <v>100</v>
      </c>
      <c r="H13" s="11">
        <f>M10</f>
        <v>82</v>
      </c>
      <c r="I13" s="12" t="s">
        <v>12</v>
      </c>
      <c r="J13" s="3">
        <f>K10</f>
        <v>60</v>
      </c>
      <c r="K13" s="576"/>
      <c r="L13" s="577"/>
      <c r="M13" s="578"/>
      <c r="N13" s="579"/>
      <c r="O13" s="579"/>
      <c r="P13" s="579"/>
    </row>
    <row r="14" spans="1:18" ht="32.25" customHeight="1">
      <c r="A14" s="589" t="s">
        <v>62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8"/>
      <c r="Q14" s="588"/>
      <c r="R14" s="1"/>
    </row>
    <row r="15" spans="1:17" ht="19.5" customHeight="1">
      <c r="A15" s="590"/>
      <c r="B15" s="591"/>
      <c r="C15" s="15"/>
      <c r="D15" s="592" t="s">
        <v>97</v>
      </c>
      <c r="E15" s="592"/>
      <c r="F15" s="15"/>
      <c r="G15" s="592" t="s">
        <v>106</v>
      </c>
      <c r="H15" s="592"/>
      <c r="I15" s="15"/>
      <c r="J15" s="592" t="s">
        <v>98</v>
      </c>
      <c r="K15" s="592"/>
      <c r="L15" s="15"/>
      <c r="M15" s="592" t="s">
        <v>112</v>
      </c>
      <c r="N15" s="592"/>
      <c r="O15" s="14"/>
      <c r="P15" s="1"/>
      <c r="Q15" s="1"/>
    </row>
    <row r="16" spans="1:15" ht="13.5">
      <c r="A16" s="593" t="s">
        <v>107</v>
      </c>
      <c r="B16" s="594"/>
      <c r="C16" s="16"/>
      <c r="D16" s="16">
        <f>E4+H4</f>
        <v>82</v>
      </c>
      <c r="E16" s="16">
        <f>G4+J4</f>
        <v>157</v>
      </c>
      <c r="F16" s="16"/>
      <c r="G16" s="16">
        <f>B7+H7</f>
        <v>193</v>
      </c>
      <c r="H16" s="16">
        <f>D7+J7</f>
        <v>63</v>
      </c>
      <c r="I16" s="16"/>
      <c r="J16" s="16">
        <f>B10+E10</f>
        <v>95</v>
      </c>
      <c r="K16" s="16">
        <f>D10+G10</f>
        <v>150</v>
      </c>
      <c r="L16" s="16"/>
      <c r="M16" s="597"/>
      <c r="N16" s="597"/>
      <c r="O16" s="18"/>
    </row>
    <row r="17" spans="1:15" ht="13.5">
      <c r="A17" s="595"/>
      <c r="B17" s="596"/>
      <c r="C17" s="1"/>
      <c r="D17" s="588">
        <f>D16/E16</f>
        <v>0.5222929936305732</v>
      </c>
      <c r="E17" s="588"/>
      <c r="F17" s="1"/>
      <c r="G17" s="588">
        <f>G16/H16</f>
        <v>3.0634920634920637</v>
      </c>
      <c r="H17" s="588"/>
      <c r="I17" s="1"/>
      <c r="J17" s="588">
        <f>J16/K16</f>
        <v>0.6333333333333333</v>
      </c>
      <c r="K17" s="588"/>
      <c r="L17" s="1"/>
      <c r="M17" s="598"/>
      <c r="N17" s="598"/>
      <c r="O17" s="20"/>
    </row>
    <row r="18" spans="1:15" ht="13.5">
      <c r="A18" s="593" t="s">
        <v>108</v>
      </c>
      <c r="B18" s="594"/>
      <c r="C18" s="16"/>
      <c r="D18" s="16">
        <f>E4+K4</f>
        <v>80</v>
      </c>
      <c r="E18" s="16">
        <f>G4+M4</f>
        <v>189</v>
      </c>
      <c r="F18" s="16"/>
      <c r="G18" s="16">
        <f>B7+K7</f>
        <v>196</v>
      </c>
      <c r="H18" s="16">
        <f>D7+M7</f>
        <v>84</v>
      </c>
      <c r="I18" s="16"/>
      <c r="J18" s="17"/>
      <c r="K18" s="17"/>
      <c r="L18" s="17"/>
      <c r="M18" s="16">
        <f>B13+E13</f>
        <v>148</v>
      </c>
      <c r="N18" s="16">
        <f>D13+G13</f>
        <v>151</v>
      </c>
      <c r="O18" s="2"/>
    </row>
    <row r="19" spans="1:15" ht="13.5">
      <c r="A19" s="595"/>
      <c r="B19" s="596"/>
      <c r="C19" s="13"/>
      <c r="D19" s="589">
        <f>D18/E18</f>
        <v>0.42328042328042326</v>
      </c>
      <c r="E19" s="589"/>
      <c r="F19" s="13"/>
      <c r="G19" s="589">
        <f>G18/H18</f>
        <v>2.3333333333333335</v>
      </c>
      <c r="H19" s="589"/>
      <c r="I19" s="13"/>
      <c r="J19" s="599"/>
      <c r="K19" s="599"/>
      <c r="L19" s="21"/>
      <c r="M19" s="589">
        <f>M18/N18</f>
        <v>0.9801324503311258</v>
      </c>
      <c r="N19" s="589"/>
      <c r="O19" s="3"/>
    </row>
    <row r="20" spans="1:15" ht="13.5">
      <c r="A20" s="593" t="s">
        <v>109</v>
      </c>
      <c r="B20" s="594"/>
      <c r="C20" s="16"/>
      <c r="D20" s="16">
        <f>H4+K4</f>
        <v>104</v>
      </c>
      <c r="E20" s="16">
        <f>J4+M4</f>
        <v>154</v>
      </c>
      <c r="F20" s="16"/>
      <c r="G20" s="17"/>
      <c r="H20" s="17"/>
      <c r="I20" s="17"/>
      <c r="J20" s="16">
        <f>B10+K10</f>
        <v>121</v>
      </c>
      <c r="K20" s="16">
        <f>D10+M10</f>
        <v>135</v>
      </c>
      <c r="L20" s="16"/>
      <c r="M20" s="16">
        <f>B13+H13</f>
        <v>175</v>
      </c>
      <c r="N20" s="16">
        <f>D13+J13</f>
        <v>111</v>
      </c>
      <c r="O20" s="2"/>
    </row>
    <row r="21" spans="1:15" ht="13.5">
      <c r="A21" s="595"/>
      <c r="B21" s="596"/>
      <c r="C21" s="13"/>
      <c r="D21" s="589">
        <f>D20/E20</f>
        <v>0.6753246753246753</v>
      </c>
      <c r="E21" s="589"/>
      <c r="F21" s="13"/>
      <c r="G21" s="599"/>
      <c r="H21" s="599"/>
      <c r="I21" s="21"/>
      <c r="J21" s="589">
        <f>J20/K20</f>
        <v>0.8962962962962963</v>
      </c>
      <c r="K21" s="589"/>
      <c r="L21" s="13"/>
      <c r="M21" s="589">
        <f>M20/N20</f>
        <v>1.5765765765765767</v>
      </c>
      <c r="N21" s="589"/>
      <c r="O21" s="3"/>
    </row>
    <row r="22" spans="1:16" ht="13.5">
      <c r="A22" s="600" t="s">
        <v>110</v>
      </c>
      <c r="B22" s="601"/>
      <c r="C22" s="1"/>
      <c r="D22" s="19"/>
      <c r="E22" s="19"/>
      <c r="F22" s="19"/>
      <c r="G22" s="1">
        <f>H7+K7</f>
        <v>197</v>
      </c>
      <c r="H22" s="1">
        <f>J7+M7</f>
        <v>89</v>
      </c>
      <c r="I22" s="1"/>
      <c r="J22" s="1">
        <f>E10+K10</f>
        <v>94</v>
      </c>
      <c r="K22" s="1">
        <f>G10+M10</f>
        <v>179</v>
      </c>
      <c r="L22" s="1"/>
      <c r="M22" s="1">
        <f>E13+H13</f>
        <v>137</v>
      </c>
      <c r="N22" s="1">
        <f>G13+J13</f>
        <v>160</v>
      </c>
      <c r="O22" s="4"/>
      <c r="P22" s="22"/>
    </row>
    <row r="23" spans="1:16" ht="13.5">
      <c r="A23" s="600"/>
      <c r="B23" s="601"/>
      <c r="C23" s="1"/>
      <c r="D23" s="19"/>
      <c r="E23" s="19"/>
      <c r="F23" s="19"/>
      <c r="G23" s="588">
        <f>G22/H22</f>
        <v>2.2134831460674156</v>
      </c>
      <c r="H23" s="588"/>
      <c r="I23" s="1"/>
      <c r="J23" s="588">
        <f>J22/K22</f>
        <v>0.5251396648044693</v>
      </c>
      <c r="K23" s="588"/>
      <c r="L23" s="1"/>
      <c r="M23" s="588">
        <f>M22/N22</f>
        <v>0.85625</v>
      </c>
      <c r="N23" s="588"/>
      <c r="O23" s="4"/>
      <c r="P23" s="22"/>
    </row>
    <row r="24" spans="1:15" ht="13.5">
      <c r="A24" s="593" t="s">
        <v>111</v>
      </c>
      <c r="B24" s="594"/>
      <c r="C24" s="16"/>
      <c r="D24" s="16">
        <f>E4+H4+K4</f>
        <v>133</v>
      </c>
      <c r="E24" s="16">
        <f>G4+J4+M4</f>
        <v>250</v>
      </c>
      <c r="F24" s="16"/>
      <c r="G24" s="16">
        <f>B7+H7+K7</f>
        <v>293</v>
      </c>
      <c r="H24" s="16">
        <f>D7+J7+M7</f>
        <v>118</v>
      </c>
      <c r="I24" s="16"/>
      <c r="J24" s="16">
        <f>B10+E10+K10</f>
        <v>155</v>
      </c>
      <c r="K24" s="16">
        <f>D10+G10+M10</f>
        <v>232</v>
      </c>
      <c r="L24" s="16"/>
      <c r="M24" s="16">
        <f>B13+E13+H13</f>
        <v>230</v>
      </c>
      <c r="N24" s="16">
        <f>D13+G13+J13</f>
        <v>211</v>
      </c>
      <c r="O24" s="2"/>
    </row>
    <row r="25" spans="1:15" ht="13.5">
      <c r="A25" s="595"/>
      <c r="B25" s="596"/>
      <c r="C25" s="13"/>
      <c r="D25" s="589">
        <f>D24/E24</f>
        <v>0.532</v>
      </c>
      <c r="E25" s="589"/>
      <c r="F25" s="13"/>
      <c r="G25" s="589">
        <f>G24/H24</f>
        <v>2.483050847457627</v>
      </c>
      <c r="H25" s="589"/>
      <c r="I25" s="13"/>
      <c r="J25" s="589">
        <f>J24/K24</f>
        <v>0.6681034482758621</v>
      </c>
      <c r="K25" s="589"/>
      <c r="L25" s="13"/>
      <c r="M25" s="589">
        <f>M24/N24</f>
        <v>1.0900473933649288</v>
      </c>
      <c r="N25" s="589"/>
      <c r="O25" s="3"/>
    </row>
  </sheetData>
  <sheetProtection/>
  <mergeCells count="63">
    <mergeCell ref="J23:K23"/>
    <mergeCell ref="A16:B17"/>
    <mergeCell ref="M23:N23"/>
    <mergeCell ref="M21:N21"/>
    <mergeCell ref="A22:B23"/>
    <mergeCell ref="G23:H23"/>
    <mergeCell ref="A20:B21"/>
    <mergeCell ref="D21:E21"/>
    <mergeCell ref="G21:H21"/>
    <mergeCell ref="J21:K21"/>
    <mergeCell ref="M19:N19"/>
    <mergeCell ref="A18:B19"/>
    <mergeCell ref="D19:E19"/>
    <mergeCell ref="G19:H19"/>
    <mergeCell ref="J19:K19"/>
    <mergeCell ref="M25:N25"/>
    <mergeCell ref="A24:B25"/>
    <mergeCell ref="D25:E25"/>
    <mergeCell ref="G25:H25"/>
    <mergeCell ref="J25:K25"/>
    <mergeCell ref="A14:Q14"/>
    <mergeCell ref="A15:B15"/>
    <mergeCell ref="D15:E15"/>
    <mergeCell ref="G15:H15"/>
    <mergeCell ref="J15:K15"/>
    <mergeCell ref="M15:N15"/>
    <mergeCell ref="M16:N17"/>
    <mergeCell ref="D17:E17"/>
    <mergeCell ref="G17:H17"/>
    <mergeCell ref="J17:K17"/>
    <mergeCell ref="N8:O10"/>
    <mergeCell ref="P8:P10"/>
    <mergeCell ref="A11:A13"/>
    <mergeCell ref="B11:D11"/>
    <mergeCell ref="E11:G11"/>
    <mergeCell ref="H11:J11"/>
    <mergeCell ref="K11:M13"/>
    <mergeCell ref="N11:O13"/>
    <mergeCell ref="P11:P13"/>
    <mergeCell ref="K1:M1"/>
    <mergeCell ref="A8:A10"/>
    <mergeCell ref="B8:D8"/>
    <mergeCell ref="E8:G8"/>
    <mergeCell ref="H8:J10"/>
    <mergeCell ref="K8:M8"/>
    <mergeCell ref="P2:P4"/>
    <mergeCell ref="A5:A7"/>
    <mergeCell ref="B5:D5"/>
    <mergeCell ref="E5:G7"/>
    <mergeCell ref="H5:J5"/>
    <mergeCell ref="K5:M5"/>
    <mergeCell ref="N5:O7"/>
    <mergeCell ref="P5:P7"/>
    <mergeCell ref="N1:O1"/>
    <mergeCell ref="A2:A4"/>
    <mergeCell ref="B2:D4"/>
    <mergeCell ref="E2:G2"/>
    <mergeCell ref="H2:J2"/>
    <mergeCell ref="K2:M2"/>
    <mergeCell ref="N2:O4"/>
    <mergeCell ref="B1:D1"/>
    <mergeCell ref="E1:G1"/>
    <mergeCell ref="H1:J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tubbc-b</dc:creator>
  <cp:keywords/>
  <dc:description/>
  <cp:lastModifiedBy>ｍura1</cp:lastModifiedBy>
  <cp:lastPrinted>2013-05-05T02:59:47Z</cp:lastPrinted>
  <dcterms:created xsi:type="dcterms:W3CDTF">1997-01-08T22:48:59Z</dcterms:created>
  <dcterms:modified xsi:type="dcterms:W3CDTF">2013-09-12T05:48:35Z</dcterms:modified>
  <cp:category/>
  <cp:version/>
  <cp:contentType/>
  <cp:contentStatus/>
</cp:coreProperties>
</file>